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ОТДЕЛ УЧЁТА И БАЛАНСА ГАЗА\Раскрытие информации ГУП\2020 год\за 2020 г\"/>
    </mc:Choice>
  </mc:AlternateContent>
  <bookViews>
    <workbookView xWindow="0" yWindow="0" windowWidth="28800" windowHeight="12435"/>
  </bookViews>
  <sheets>
    <sheet name="план" sheetId="1" r:id="rId1"/>
  </sheets>
  <calcPr calcId="152511"/>
</workbook>
</file>

<file path=xl/calcChain.xml><?xml version="1.0" encoding="utf-8"?>
<calcChain xmlns="http://schemas.openxmlformats.org/spreadsheetml/2006/main">
  <c r="O8" i="1" l="1"/>
  <c r="F42" i="1" l="1"/>
  <c r="G42" i="1"/>
  <c r="H42" i="1"/>
  <c r="I42" i="1"/>
  <c r="J42" i="1"/>
  <c r="K42" i="1"/>
  <c r="L42" i="1"/>
  <c r="M42" i="1"/>
  <c r="N42" i="1"/>
  <c r="E42" i="1"/>
  <c r="D42" i="1"/>
  <c r="C42" i="1"/>
  <c r="F41" i="1"/>
  <c r="G41" i="1"/>
  <c r="H41" i="1"/>
  <c r="I41" i="1"/>
  <c r="J41" i="1"/>
  <c r="K41" i="1"/>
  <c r="L41" i="1"/>
  <c r="M41" i="1"/>
  <c r="N41" i="1"/>
  <c r="E41" i="1"/>
  <c r="O37" i="1" l="1"/>
  <c r="O38" i="1"/>
  <c r="O36" i="1"/>
  <c r="N26" i="1" l="1"/>
  <c r="M26" i="1"/>
  <c r="L26" i="1"/>
  <c r="K26" i="1"/>
  <c r="J26" i="1"/>
  <c r="I26" i="1"/>
  <c r="H26" i="1"/>
  <c r="G26" i="1"/>
  <c r="F26" i="1"/>
  <c r="E26" i="1"/>
  <c r="D26" i="1"/>
  <c r="C26" i="1"/>
  <c r="O42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F35" i="1" s="1"/>
  <c r="E39" i="1"/>
  <c r="D39" i="1"/>
  <c r="C39" i="1"/>
  <c r="N27" i="1"/>
  <c r="M27" i="1"/>
  <c r="L27" i="1"/>
  <c r="K27" i="1"/>
  <c r="J27" i="1"/>
  <c r="I27" i="1"/>
  <c r="H27" i="1"/>
  <c r="G27" i="1"/>
  <c r="F27" i="1"/>
  <c r="E27" i="1"/>
  <c r="D27" i="1"/>
  <c r="C27" i="1"/>
  <c r="O34" i="1"/>
  <c r="O33" i="1"/>
  <c r="O32" i="1"/>
  <c r="O31" i="1"/>
  <c r="O30" i="1"/>
  <c r="O29" i="1"/>
  <c r="O28" i="1"/>
  <c r="O25" i="1"/>
  <c r="O24" i="1"/>
  <c r="O23" i="1"/>
  <c r="O22" i="1"/>
  <c r="O21" i="1"/>
  <c r="O20" i="1"/>
  <c r="O19" i="1"/>
  <c r="N18" i="1"/>
  <c r="M18" i="1"/>
  <c r="L18" i="1"/>
  <c r="K18" i="1"/>
  <c r="J18" i="1"/>
  <c r="I18" i="1"/>
  <c r="H18" i="1"/>
  <c r="G18" i="1"/>
  <c r="F18" i="1"/>
  <c r="E18" i="1"/>
  <c r="D18" i="1"/>
  <c r="C18" i="1"/>
  <c r="O16" i="1"/>
  <c r="O15" i="1"/>
  <c r="O14" i="1"/>
  <c r="O13" i="1"/>
  <c r="O12" i="1"/>
  <c r="O11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7" i="1"/>
  <c r="N43" i="1" s="1"/>
  <c r="M7" i="1"/>
  <c r="M43" i="1" s="1"/>
  <c r="L7" i="1"/>
  <c r="L43" i="1" s="1"/>
  <c r="K7" i="1"/>
  <c r="J7" i="1"/>
  <c r="J43" i="1" s="1"/>
  <c r="I7" i="1"/>
  <c r="I43" i="1" s="1"/>
  <c r="H7" i="1"/>
  <c r="H43" i="1" s="1"/>
  <c r="G7" i="1"/>
  <c r="G43" i="1" s="1"/>
  <c r="F7" i="1"/>
  <c r="F43" i="1" s="1"/>
  <c r="E7" i="1"/>
  <c r="E43" i="1" s="1"/>
  <c r="D7" i="1"/>
  <c r="D43" i="1" s="1"/>
  <c r="C7" i="1"/>
  <c r="C43" i="1" l="1"/>
  <c r="C6" i="1"/>
  <c r="G35" i="1"/>
  <c r="D6" i="1"/>
  <c r="L6" i="1"/>
  <c r="G6" i="1"/>
  <c r="H6" i="1"/>
  <c r="N35" i="1"/>
  <c r="J35" i="1"/>
  <c r="K6" i="1"/>
  <c r="K43" i="1"/>
  <c r="K35" i="1" s="1"/>
  <c r="I6" i="1"/>
  <c r="L35" i="1"/>
  <c r="E6" i="1"/>
  <c r="M6" i="1"/>
  <c r="E35" i="1"/>
  <c r="I35" i="1"/>
  <c r="M35" i="1"/>
  <c r="F6" i="1"/>
  <c r="J6" i="1"/>
  <c r="N6" i="1"/>
  <c r="D35" i="1"/>
  <c r="H35" i="1"/>
  <c r="O10" i="1"/>
  <c r="C35" i="1"/>
  <c r="O39" i="1"/>
  <c r="O40" i="1"/>
  <c r="O41" i="1"/>
  <c r="O7" i="1"/>
  <c r="O18" i="1"/>
  <c r="O26" i="1"/>
  <c r="O27" i="1"/>
  <c r="O6" i="1" l="1"/>
  <c r="O43" i="1"/>
  <c r="O35" i="1" s="1"/>
</calcChain>
</file>

<file path=xl/sharedStrings.xml><?xml version="1.0" encoding="utf-8"?>
<sst xmlns="http://schemas.openxmlformats.org/spreadsheetml/2006/main" count="88" uniqueCount="44">
  <si>
    <t>Показатели</t>
  </si>
  <si>
    <t>группа потребления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</si>
  <si>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</si>
  <si>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</si>
  <si>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</si>
  <si>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</si>
  <si>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</si>
  <si>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</si>
  <si>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</si>
  <si>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</si>
  <si>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</si>
  <si>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</si>
  <si>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</si>
  <si>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</si>
  <si>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поступление ПГ по распределительным сетям</t>
  </si>
  <si>
    <t>Населенние</t>
  </si>
  <si>
    <t>до 3500 куб.м.год.</t>
  </si>
  <si>
    <t xml:space="preserve">8 группа </t>
  </si>
  <si>
    <t>свыше 3500 куб.м.год.</t>
  </si>
  <si>
    <t xml:space="preserve">1 группа </t>
  </si>
  <si>
    <t xml:space="preserve">2 группа </t>
  </si>
  <si>
    <t xml:space="preserve">3 группа </t>
  </si>
  <si>
    <t xml:space="preserve">4 группа </t>
  </si>
  <si>
    <t xml:space="preserve">5 группа </t>
  </si>
  <si>
    <t xml:space="preserve">6 группа </t>
  </si>
  <si>
    <t xml:space="preserve">7 группа </t>
  </si>
  <si>
    <t>Религиозные организации</t>
  </si>
  <si>
    <t>Промышленность ВСЕГО</t>
  </si>
  <si>
    <t>Объем протранспортированного ПГ</t>
  </si>
  <si>
    <t>свыше 500 млн. м3 в год</t>
  </si>
  <si>
    <t>от 100 до 500 млн. м3 в год включительно</t>
  </si>
  <si>
    <t>от 10 до 100 млн. м3 в год включительно</t>
  </si>
  <si>
    <t>от 1 до 10 млн. м3 в год включительно</t>
  </si>
  <si>
    <t>от 0,1 до 1 млн. м3 включительно</t>
  </si>
  <si>
    <t>от 0,01 до 0,1 млн. м3 в год включительно</t>
  </si>
  <si>
    <t>до 0,01 млн. м3 в год  включительно</t>
  </si>
  <si>
    <t>Предприятия ТКЭ</t>
  </si>
  <si>
    <t>Приложение №4</t>
  </si>
  <si>
    <t>к приказу ФАС России от 18.01.2019 г № 38/19</t>
  </si>
  <si>
    <t xml:space="preserve">в т.ч. черезГУП "Севастопольгаз" </t>
  </si>
  <si>
    <t>2020  год</t>
  </si>
  <si>
    <t>млн.м3</t>
  </si>
  <si>
    <t>население</t>
  </si>
  <si>
    <t>Информация о фактических показателях за 2020 год ГУП "Севастопольгаз" с помесячной детализацией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</si>
</sst>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.000_р_._-;\-* #,##0.000_р_._-;_-* &quot;-&quot;??_р_._-;_-@_-"/>
    <numFmt numFmtId="166" formatCode="#,##0.000"/>
    <numFmt numFmtId="167" formatCode="#,##0.000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Calibri"/>
      <family val="2"/>
      <charset val="204"/>
    </font>
    <font>
      <i/>
      <sz val="10"/>
      <name val="Calibri"/>
      <family val="2"/>
      <charset val="204"/>
    </font>
    <font>
      <sz val="14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DBDBDB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A9D08E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164" fontId="4" fillId="5" borderId="3" xfId="1" applyFont="1" applyFill="1" applyBorder="1" applyAlignment="1" applyProtection="1">
      <alignment horizontal="left" vertical="center" wrapText="1" indent="2"/>
      <protection locked="0"/>
    </xf>
    <xf numFmtId="0" fontId="3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center" wrapText="1" indent="3"/>
    </xf>
    <xf numFmtId="0" fontId="3" fillId="0" borderId="2" xfId="0" applyFont="1" applyFill="1" applyBorder="1" applyAlignment="1">
      <alignment horizontal="left" vertical="center" wrapText="1" indent="3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 indent="3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left" vertical="center" wrapText="1" indent="3"/>
    </xf>
    <xf numFmtId="0" fontId="3" fillId="0" borderId="4" xfId="0" applyFont="1" applyFill="1" applyBorder="1" applyAlignment="1">
      <alignment horizontal="center" vertical="center" wrapText="1"/>
    </xf>
    <xf numFmtId="166" fontId="0" fillId="0" borderId="0" xfId="0" applyNumberFormat="1"/>
    <xf numFmtId="164" fontId="3" fillId="0" borderId="0" xfId="1" applyFont="1" applyFill="1" applyBorder="1" applyAlignment="1">
      <alignment vertical="center"/>
    </xf>
    <xf numFmtId="165" fontId="3" fillId="0" borderId="0" xfId="1" applyNumberFormat="1" applyFont="1" applyFill="1" applyBorder="1" applyAlignment="1">
      <alignment horizontal="center" vertical="center"/>
    </xf>
    <xf numFmtId="164" fontId="3" fillId="0" borderId="0" xfId="1" applyFont="1" applyFill="1" applyBorder="1" applyAlignment="1">
      <alignment horizontal="right" vertical="center"/>
    </xf>
    <xf numFmtId="165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1" xfId="1" applyFont="1" applyFill="1" applyBorder="1" applyAlignment="1" applyProtection="1">
      <alignment horizontal="center" vertical="center" wrapText="1"/>
      <protection locked="0"/>
    </xf>
    <xf numFmtId="165" fontId="3" fillId="3" borderId="1" xfId="1" applyNumberFormat="1" applyFont="1" applyFill="1" applyBorder="1" applyAlignment="1" applyProtection="1">
      <alignment horizontal="left" vertical="center" wrapText="1"/>
      <protection locked="0"/>
    </xf>
    <xf numFmtId="165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2" xfId="1" applyFont="1" applyFill="1" applyBorder="1" applyAlignment="1" applyProtection="1">
      <alignment vertical="center" wrapText="1"/>
      <protection locked="0"/>
    </xf>
    <xf numFmtId="165" fontId="3" fillId="6" borderId="3" xfId="1" applyNumberFormat="1" applyFont="1" applyFill="1" applyBorder="1" applyAlignment="1" applyProtection="1">
      <alignment horizontal="left" vertical="center" wrapText="1" indent="5"/>
      <protection locked="0"/>
    </xf>
    <xf numFmtId="164" fontId="3" fillId="4" borderId="3" xfId="1" applyFont="1" applyFill="1" applyBorder="1" applyAlignment="1" applyProtection="1">
      <alignment vertical="center" wrapText="1"/>
      <protection locked="0"/>
    </xf>
    <xf numFmtId="164" fontId="3" fillId="6" borderId="3" xfId="1" applyFont="1" applyFill="1" applyBorder="1" applyAlignment="1" applyProtection="1">
      <alignment vertical="center" wrapText="1"/>
      <protection locked="0"/>
    </xf>
    <xf numFmtId="164" fontId="3" fillId="6" borderId="3" xfId="1" applyFont="1" applyFill="1" applyBorder="1" applyAlignment="1" applyProtection="1">
      <alignment horizontal="left" vertical="center" wrapText="1" indent="5"/>
      <protection locked="0"/>
    </xf>
    <xf numFmtId="164" fontId="3" fillId="7" borderId="1" xfId="1" applyFont="1" applyFill="1" applyBorder="1" applyAlignment="1" applyProtection="1">
      <alignment vertical="center" wrapText="1"/>
      <protection locked="0"/>
    </xf>
    <xf numFmtId="167" fontId="3" fillId="4" borderId="2" xfId="2" applyNumberFormat="1" applyFont="1" applyFill="1" applyBorder="1" applyAlignment="1" applyProtection="1">
      <alignment horizontal="center" vertical="center"/>
    </xf>
    <xf numFmtId="167" fontId="3" fillId="5" borderId="3" xfId="2" applyNumberFormat="1" applyFont="1" applyFill="1" applyBorder="1" applyAlignment="1" applyProtection="1">
      <alignment horizontal="center" vertical="center"/>
    </xf>
    <xf numFmtId="167" fontId="3" fillId="4" borderId="3" xfId="2" applyNumberFormat="1" applyFont="1" applyFill="1" applyBorder="1" applyAlignment="1" applyProtection="1">
      <alignment horizontal="center" vertical="center"/>
    </xf>
    <xf numFmtId="167" fontId="3" fillId="6" borderId="3" xfId="2" applyNumberFormat="1" applyFont="1" applyFill="1" applyBorder="1" applyAlignment="1" applyProtection="1">
      <alignment horizontal="center" vertical="center"/>
    </xf>
    <xf numFmtId="167" fontId="3" fillId="7" borderId="1" xfId="1" applyNumberFormat="1" applyFont="1" applyFill="1" applyBorder="1" applyAlignment="1" applyProtection="1">
      <alignment horizontal="center" vertical="center"/>
    </xf>
    <xf numFmtId="167" fontId="3" fillId="5" borderId="2" xfId="2" applyNumberFormat="1" applyFont="1" applyFill="1" applyBorder="1" applyAlignment="1" applyProtection="1">
      <alignment horizontal="center" vertical="center"/>
    </xf>
    <xf numFmtId="167" fontId="3" fillId="5" borderId="4" xfId="2" applyNumberFormat="1" applyFont="1" applyFill="1" applyBorder="1" applyAlignment="1" applyProtection="1">
      <alignment horizontal="center" vertical="center"/>
    </xf>
    <xf numFmtId="167" fontId="3" fillId="3" borderId="1" xfId="2" applyNumberFormat="1" applyFont="1" applyFill="1" applyBorder="1" applyAlignment="1" applyProtection="1">
      <alignment horizontal="center" vertical="center"/>
    </xf>
    <xf numFmtId="167" fontId="0" fillId="0" borderId="0" xfId="0" applyNumberFormat="1"/>
    <xf numFmtId="164" fontId="5" fillId="0" borderId="0" xfId="1" applyFont="1" applyFill="1" applyBorder="1" applyAlignment="1">
      <alignment horizontal="center" vertical="center"/>
    </xf>
    <xf numFmtId="166" fontId="0" fillId="0" borderId="0" xfId="0" applyNumberFormat="1" applyAlignment="1">
      <alignment horizontal="left" wrapText="1"/>
    </xf>
  </cellXfs>
  <cellStyles count="4">
    <cellStyle name="Обычный" xfId="0" builtinId="0"/>
    <cellStyle name="Обычный 10" xfId="3"/>
    <cellStyle name="Финансовый 2 2 10" xfId="1"/>
    <cellStyle name="Финансовый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abSelected="1" workbookViewId="0">
      <pane xSplit="1" topLeftCell="B1" activePane="topRight" state="frozen"/>
      <selection activeCell="A4" sqref="A4"/>
      <selection pane="topRight" activeCell="L21" sqref="L21"/>
    </sheetView>
  </sheetViews>
  <sheetFormatPr defaultRowHeight="15" x14ac:dyDescent="0.25"/>
  <cols>
    <col min="1" max="1" width="55.5703125" customWidth="1"/>
    <col min="2" max="2" width="13.140625" customWidth="1"/>
    <col min="3" max="15" width="14.85546875" customWidth="1"/>
    <col min="16" max="16" width="9.85546875" bestFit="1" customWidth="1"/>
  </cols>
  <sheetData>
    <row r="1" spans="1:17" x14ac:dyDescent="0.25">
      <c r="N1" s="10" t="s">
        <v>37</v>
      </c>
    </row>
    <row r="2" spans="1:17" ht="30" customHeight="1" x14ac:dyDescent="0.25">
      <c r="N2" s="34" t="s">
        <v>38</v>
      </c>
      <c r="O2" s="34"/>
    </row>
    <row r="3" spans="1:17" ht="18.75" x14ac:dyDescent="0.25">
      <c r="A3" s="33" t="s">
        <v>43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7" x14ac:dyDescent="0.25">
      <c r="A4" s="11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3" t="s">
        <v>41</v>
      </c>
    </row>
    <row r="5" spans="1:17" ht="23.45" customHeight="1" x14ac:dyDescent="0.25">
      <c r="A5" s="14" t="s">
        <v>0</v>
      </c>
      <c r="B5" s="14" t="s">
        <v>1</v>
      </c>
      <c r="C5" s="14" t="s">
        <v>2</v>
      </c>
      <c r="D5" s="15" t="s">
        <v>3</v>
      </c>
      <c r="E5" s="15" t="s">
        <v>4</v>
      </c>
      <c r="F5" s="15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4" t="s">
        <v>10</v>
      </c>
      <c r="L5" s="15" t="s">
        <v>11</v>
      </c>
      <c r="M5" s="15" t="s">
        <v>12</v>
      </c>
      <c r="N5" s="15" t="s">
        <v>13</v>
      </c>
      <c r="O5" s="15" t="s">
        <v>40</v>
      </c>
    </row>
    <row r="6" spans="1:17" ht="15" customHeight="1" x14ac:dyDescent="0.25">
      <c r="A6" s="16" t="s">
        <v>14</v>
      </c>
      <c r="B6" s="17"/>
      <c r="C6" s="31">
        <f>C7+C10+C18+C26</f>
        <v>0.89119300000000012</v>
      </c>
      <c r="D6" s="31">
        <f t="shared" ref="D6:N6" si="0">D7+D10+D18+D26</f>
        <v>0.80874599999999996</v>
      </c>
      <c r="E6" s="31">
        <f t="shared" si="0"/>
        <v>0.63179099999999999</v>
      </c>
      <c r="F6" s="31">
        <f t="shared" si="0"/>
        <v>0.52458300000000002</v>
      </c>
      <c r="G6" s="31">
        <f t="shared" si="0"/>
        <v>0.10303100000000001</v>
      </c>
      <c r="H6" s="31">
        <f t="shared" si="0"/>
        <v>4.5675999999999994E-2</v>
      </c>
      <c r="I6" s="31">
        <f t="shared" si="0"/>
        <v>4.8052999999999998E-2</v>
      </c>
      <c r="J6" s="31">
        <f t="shared" si="0"/>
        <v>4.9990999999999994E-2</v>
      </c>
      <c r="K6" s="31">
        <f t="shared" si="0"/>
        <v>4.8068E-2</v>
      </c>
      <c r="L6" s="31">
        <f t="shared" si="0"/>
        <v>0.11070099999999999</v>
      </c>
      <c r="M6" s="31">
        <f t="shared" si="0"/>
        <v>0.65397500000000008</v>
      </c>
      <c r="N6" s="31">
        <f t="shared" si="0"/>
        <v>0.81757899999999994</v>
      </c>
      <c r="O6" s="31">
        <f>SUM(C6:N6)</f>
        <v>4.7333869999999996</v>
      </c>
      <c r="P6" s="32"/>
    </row>
    <row r="7" spans="1:17" ht="15" customHeight="1" x14ac:dyDescent="0.25">
      <c r="A7" s="18" t="s">
        <v>15</v>
      </c>
      <c r="B7" s="18"/>
      <c r="C7" s="24">
        <f>SUM(C8:C9)</f>
        <v>0.408495</v>
      </c>
      <c r="D7" s="24">
        <f t="shared" ref="D7:O7" si="1">SUM(D8:D9)</f>
        <v>0.38386100000000001</v>
      </c>
      <c r="E7" s="24">
        <f t="shared" si="1"/>
        <v>0.307228</v>
      </c>
      <c r="F7" s="24">
        <f t="shared" si="1"/>
        <v>0.25322100000000003</v>
      </c>
      <c r="G7" s="24">
        <f t="shared" si="1"/>
        <v>0.10114100000000001</v>
      </c>
      <c r="H7" s="24">
        <f t="shared" si="1"/>
        <v>4.3963999999999996E-2</v>
      </c>
      <c r="I7" s="24">
        <f t="shared" si="1"/>
        <v>4.4260000000000001E-2</v>
      </c>
      <c r="J7" s="24">
        <f t="shared" si="1"/>
        <v>4.4990999999999996E-2</v>
      </c>
      <c r="K7" s="24">
        <f t="shared" si="1"/>
        <v>4.3817000000000002E-2</v>
      </c>
      <c r="L7" s="24">
        <f t="shared" si="1"/>
        <v>9.8502999999999993E-2</v>
      </c>
      <c r="M7" s="24">
        <f t="shared" si="1"/>
        <v>0.35546300000000003</v>
      </c>
      <c r="N7" s="24">
        <f t="shared" si="1"/>
        <v>0.46258300000000002</v>
      </c>
      <c r="O7" s="24">
        <f t="shared" si="1"/>
        <v>2.5475269999999997</v>
      </c>
      <c r="P7" s="10"/>
    </row>
    <row r="8" spans="1:17" ht="15" customHeight="1" x14ac:dyDescent="0.25">
      <c r="A8" s="1" t="s">
        <v>16</v>
      </c>
      <c r="B8" s="2" t="s">
        <v>17</v>
      </c>
      <c r="C8" s="25">
        <v>0.408495</v>
      </c>
      <c r="D8" s="25">
        <v>0.38386100000000001</v>
      </c>
      <c r="E8" s="25">
        <v>0.307228</v>
      </c>
      <c r="F8" s="25">
        <v>0.25322100000000003</v>
      </c>
      <c r="G8" s="25">
        <v>0.10114100000000001</v>
      </c>
      <c r="H8" s="25">
        <v>4.3963999999999996E-2</v>
      </c>
      <c r="I8" s="25">
        <v>4.4260000000000001E-2</v>
      </c>
      <c r="J8" s="25">
        <v>4.4990999999999996E-2</v>
      </c>
      <c r="K8" s="25">
        <v>4.3817000000000002E-2</v>
      </c>
      <c r="L8" s="25">
        <v>9.8502999999999993E-2</v>
      </c>
      <c r="M8" s="25">
        <v>0.35546300000000003</v>
      </c>
      <c r="N8" s="25">
        <v>0.46258300000000002</v>
      </c>
      <c r="O8" s="25">
        <f>SUM(C8:N8)</f>
        <v>2.5475269999999997</v>
      </c>
      <c r="Q8" s="10"/>
    </row>
    <row r="9" spans="1:17" ht="15" customHeight="1" x14ac:dyDescent="0.25">
      <c r="A9" s="1" t="s">
        <v>18</v>
      </c>
      <c r="B9" s="2" t="s">
        <v>17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f>SUM(C9:N9)</f>
        <v>0</v>
      </c>
      <c r="P9" s="10"/>
      <c r="Q9" s="10"/>
    </row>
    <row r="10" spans="1:17" ht="15" customHeight="1" x14ac:dyDescent="0.25">
      <c r="A10" s="20" t="s">
        <v>26</v>
      </c>
      <c r="B10" s="20"/>
      <c r="C10" s="26">
        <f>SUM(C11:C17)</f>
        <v>2.9999999999999997E-4</v>
      </c>
      <c r="D10" s="26">
        <f t="shared" ref="D10" si="2">SUM(D11:D17)</f>
        <v>6.4999999999999997E-4</v>
      </c>
      <c r="E10" s="26">
        <f t="shared" ref="E10" si="3">SUM(E11:E17)</f>
        <v>8.0000000000000004E-4</v>
      </c>
      <c r="F10" s="26">
        <f t="shared" ref="F10" si="4">SUM(F11:F17)</f>
        <v>6.4000000000000005E-4</v>
      </c>
      <c r="G10" s="26">
        <f t="shared" ref="G10" si="5">SUM(G11:G17)</f>
        <v>0</v>
      </c>
      <c r="H10" s="26">
        <f t="shared" ref="H10" si="6">SUM(H11:H17)</f>
        <v>0</v>
      </c>
      <c r="I10" s="26">
        <f t="shared" ref="I10" si="7">SUM(I11:I17)</f>
        <v>0</v>
      </c>
      <c r="J10" s="26">
        <f t="shared" ref="J10" si="8">SUM(J11:J17)</f>
        <v>0</v>
      </c>
      <c r="K10" s="26">
        <f t="shared" ref="K10" si="9">SUM(K11:K17)</f>
        <v>0</v>
      </c>
      <c r="L10" s="26">
        <f t="shared" ref="L10" si="10">SUM(L11:L17)</f>
        <v>0</v>
      </c>
      <c r="M10" s="26">
        <f t="shared" ref="M10" si="11">SUM(M11:M17)</f>
        <v>7.0999999999999991E-4</v>
      </c>
      <c r="N10" s="26">
        <f t="shared" ref="N10" si="12">SUM(N11:N17)</f>
        <v>5.5000000000000003E-4</v>
      </c>
      <c r="O10" s="26">
        <f t="shared" ref="O10" si="13">SUM(O11:O17)</f>
        <v>3.6500000000000005E-3</v>
      </c>
      <c r="P10" s="10"/>
      <c r="Q10" s="10"/>
    </row>
    <row r="11" spans="1:17" ht="15" customHeight="1" x14ac:dyDescent="0.25">
      <c r="A11" s="3" t="s">
        <v>29</v>
      </c>
      <c r="B11" s="2" t="s">
        <v>19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f>SUM(C11:N11)</f>
        <v>0</v>
      </c>
      <c r="P11" s="10"/>
      <c r="Q11" s="10"/>
    </row>
    <row r="12" spans="1:17" ht="15" customHeight="1" x14ac:dyDescent="0.25">
      <c r="A12" s="3" t="s">
        <v>30</v>
      </c>
      <c r="B12" s="2" t="s">
        <v>20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f t="shared" ref="O12:O16" si="14">SUM(C12:N12)</f>
        <v>0</v>
      </c>
      <c r="P12" s="10"/>
      <c r="Q12" s="10"/>
    </row>
    <row r="13" spans="1:17" ht="15" customHeight="1" x14ac:dyDescent="0.25">
      <c r="A13" s="3" t="s">
        <v>31</v>
      </c>
      <c r="B13" s="2" t="s">
        <v>21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f t="shared" si="14"/>
        <v>0</v>
      </c>
      <c r="P13" s="10"/>
      <c r="Q13" s="10"/>
    </row>
    <row r="14" spans="1:17" ht="15" customHeight="1" x14ac:dyDescent="0.25">
      <c r="A14" s="3" t="s">
        <v>32</v>
      </c>
      <c r="B14" s="2" t="s">
        <v>22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f t="shared" si="14"/>
        <v>0</v>
      </c>
      <c r="P14" s="10"/>
      <c r="Q14" s="10"/>
    </row>
    <row r="15" spans="1:17" ht="15" customHeight="1" x14ac:dyDescent="0.25">
      <c r="A15" s="3" t="s">
        <v>33</v>
      </c>
      <c r="B15" s="2" t="s">
        <v>23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f t="shared" si="14"/>
        <v>0</v>
      </c>
      <c r="P15" s="10"/>
      <c r="Q15" s="10"/>
    </row>
    <row r="16" spans="1:17" ht="15" customHeight="1" x14ac:dyDescent="0.25">
      <c r="A16" s="3" t="s">
        <v>34</v>
      </c>
      <c r="B16" s="2" t="s">
        <v>24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f t="shared" si="14"/>
        <v>0</v>
      </c>
      <c r="P16" s="10"/>
      <c r="Q16" s="10"/>
    </row>
    <row r="17" spans="1:17" ht="15" customHeight="1" x14ac:dyDescent="0.25">
      <c r="A17" s="3" t="s">
        <v>35</v>
      </c>
      <c r="B17" s="2" t="s">
        <v>25</v>
      </c>
      <c r="C17" s="25">
        <v>2.9999999999999997E-4</v>
      </c>
      <c r="D17" s="25">
        <v>6.4999999999999997E-4</v>
      </c>
      <c r="E17" s="25">
        <v>8.0000000000000004E-4</v>
      </c>
      <c r="F17" s="25">
        <v>6.4000000000000005E-4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7.0999999999999991E-4</v>
      </c>
      <c r="N17" s="25">
        <v>5.5000000000000003E-4</v>
      </c>
      <c r="O17" s="25">
        <v>3.6500000000000005E-3</v>
      </c>
      <c r="P17" s="10"/>
      <c r="Q17" s="10"/>
    </row>
    <row r="18" spans="1:17" ht="15" customHeight="1" x14ac:dyDescent="0.25">
      <c r="A18" s="21" t="s">
        <v>36</v>
      </c>
      <c r="B18" s="22"/>
      <c r="C18" s="27">
        <f>SUM(C19:C25)</f>
        <v>0.47629800000000005</v>
      </c>
      <c r="D18" s="27">
        <f t="shared" ref="D18" si="15">SUM(D19:D25)</f>
        <v>0.41803799999999997</v>
      </c>
      <c r="E18" s="27">
        <f t="shared" ref="E18" si="16">SUM(E19:E25)</f>
        <v>0.31886999999999999</v>
      </c>
      <c r="F18" s="27">
        <f t="shared" ref="F18" si="17">SUM(F19:F25)</f>
        <v>0.26661000000000001</v>
      </c>
      <c r="G18" s="27">
        <f t="shared" ref="G18" si="18">SUM(G19:G25)</f>
        <v>0</v>
      </c>
      <c r="H18" s="27">
        <f t="shared" ref="H18" si="19">SUM(H19:H25)</f>
        <v>0</v>
      </c>
      <c r="I18" s="27">
        <f t="shared" ref="I18" si="20">SUM(I19:I25)</f>
        <v>0</v>
      </c>
      <c r="J18" s="27">
        <f t="shared" ref="J18" si="21">SUM(J19:J25)</f>
        <v>0</v>
      </c>
      <c r="K18" s="27">
        <f t="shared" ref="K18" si="22">SUM(K19:K25)</f>
        <v>0</v>
      </c>
      <c r="L18" s="27">
        <f t="shared" ref="L18" si="23">SUM(L19:L25)</f>
        <v>9.044E-3</v>
      </c>
      <c r="M18" s="27">
        <f t="shared" ref="M18" si="24">SUM(M19:M25)</f>
        <v>0.29165000000000002</v>
      </c>
      <c r="N18" s="27">
        <f t="shared" ref="N18" si="25">SUM(N19:N25)</f>
        <v>0.347856</v>
      </c>
      <c r="O18" s="27">
        <f t="shared" ref="O18" si="26">SUM(O19:O25)</f>
        <v>2.1283660000000002</v>
      </c>
      <c r="P18" s="10"/>
      <c r="Q18" s="10"/>
    </row>
    <row r="19" spans="1:17" ht="15" customHeight="1" x14ac:dyDescent="0.25">
      <c r="A19" s="3" t="s">
        <v>29</v>
      </c>
      <c r="B19" s="2" t="s">
        <v>19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f>SUM(C19:N19)</f>
        <v>0</v>
      </c>
      <c r="P19" s="10"/>
      <c r="Q19" s="10"/>
    </row>
    <row r="20" spans="1:17" ht="15" customHeight="1" x14ac:dyDescent="0.25">
      <c r="A20" s="3" t="s">
        <v>30</v>
      </c>
      <c r="B20" s="2" t="s">
        <v>20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f t="shared" ref="O20:O25" si="27">SUM(C20:N20)</f>
        <v>0</v>
      </c>
      <c r="P20" s="10"/>
      <c r="Q20" s="10"/>
    </row>
    <row r="21" spans="1:17" ht="15" customHeight="1" x14ac:dyDescent="0.25">
      <c r="A21" s="3" t="s">
        <v>31</v>
      </c>
      <c r="B21" s="2" t="s">
        <v>21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f t="shared" si="27"/>
        <v>0</v>
      </c>
      <c r="P21" s="10"/>
      <c r="Q21" s="10"/>
    </row>
    <row r="22" spans="1:17" ht="15" customHeight="1" x14ac:dyDescent="0.25">
      <c r="A22" s="3" t="s">
        <v>32</v>
      </c>
      <c r="B22" s="2" t="s">
        <v>22</v>
      </c>
      <c r="C22" s="25">
        <v>0.42787400000000003</v>
      </c>
      <c r="D22" s="25">
        <v>0.37633699999999998</v>
      </c>
      <c r="E22" s="25">
        <v>0.282613</v>
      </c>
      <c r="F22" s="25">
        <v>0.23511799999999999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7.9290000000000003E-3</v>
      </c>
      <c r="M22" s="25">
        <v>0.25533</v>
      </c>
      <c r="N22" s="25">
        <v>0.307315</v>
      </c>
      <c r="O22" s="25">
        <f t="shared" si="27"/>
        <v>1.8925160000000001</v>
      </c>
      <c r="P22" s="10"/>
      <c r="Q22" s="10"/>
    </row>
    <row r="23" spans="1:17" ht="15" customHeight="1" x14ac:dyDescent="0.25">
      <c r="A23" s="3" t="s">
        <v>33</v>
      </c>
      <c r="B23" s="2" t="s">
        <v>23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f t="shared" si="27"/>
        <v>0</v>
      </c>
      <c r="P23" s="10"/>
      <c r="Q23" s="10"/>
    </row>
    <row r="24" spans="1:17" ht="15" customHeight="1" x14ac:dyDescent="0.25">
      <c r="A24" s="3" t="s">
        <v>34</v>
      </c>
      <c r="B24" s="2" t="s">
        <v>24</v>
      </c>
      <c r="C24" s="25">
        <v>4.8424000000000002E-2</v>
      </c>
      <c r="D24" s="25">
        <v>4.1700999999999995E-2</v>
      </c>
      <c r="E24" s="25">
        <v>3.6256999999999998E-2</v>
      </c>
      <c r="F24" s="25">
        <v>3.1491999999999999E-2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1.1149999999999999E-3</v>
      </c>
      <c r="M24" s="25">
        <v>3.6319999999999998E-2</v>
      </c>
      <c r="N24" s="25">
        <v>4.0540999999999994E-2</v>
      </c>
      <c r="O24" s="25">
        <f t="shared" si="27"/>
        <v>0.23584999999999998</v>
      </c>
      <c r="P24" s="10"/>
      <c r="Q24" s="10"/>
    </row>
    <row r="25" spans="1:17" ht="15" customHeight="1" x14ac:dyDescent="0.25">
      <c r="A25" s="3" t="s">
        <v>35</v>
      </c>
      <c r="B25" s="2" t="s">
        <v>25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f t="shared" si="27"/>
        <v>0</v>
      </c>
      <c r="P25" s="10"/>
      <c r="Q25" s="10"/>
    </row>
    <row r="26" spans="1:17" ht="15" customHeight="1" x14ac:dyDescent="0.25">
      <c r="A26" s="20" t="s">
        <v>27</v>
      </c>
      <c r="B26" s="20"/>
      <c r="C26" s="26">
        <f>SUM(C28:C34)</f>
        <v>6.1000000000000004E-3</v>
      </c>
      <c r="D26" s="26">
        <f t="shared" ref="D26:N26" si="28">SUM(D28:D34)</f>
        <v>6.1970000000000003E-3</v>
      </c>
      <c r="E26" s="26">
        <f t="shared" si="28"/>
        <v>4.8929999999999998E-3</v>
      </c>
      <c r="F26" s="26">
        <f t="shared" si="28"/>
        <v>4.1120000000000002E-3</v>
      </c>
      <c r="G26" s="26">
        <f t="shared" si="28"/>
        <v>1.89E-3</v>
      </c>
      <c r="H26" s="26">
        <f t="shared" si="28"/>
        <v>1.712E-3</v>
      </c>
      <c r="I26" s="26">
        <f t="shared" si="28"/>
        <v>3.7930000000000004E-3</v>
      </c>
      <c r="J26" s="26">
        <f t="shared" si="28"/>
        <v>5.0000000000000001E-3</v>
      </c>
      <c r="K26" s="26">
        <f t="shared" si="28"/>
        <v>4.2509999999999996E-3</v>
      </c>
      <c r="L26" s="26">
        <f t="shared" si="28"/>
        <v>3.1540000000000001E-3</v>
      </c>
      <c r="M26" s="26">
        <f t="shared" si="28"/>
        <v>6.1519999999999995E-3</v>
      </c>
      <c r="N26" s="26">
        <f t="shared" si="28"/>
        <v>6.5900000000000004E-3</v>
      </c>
      <c r="O26" s="26">
        <f>SUM(C26:N26)</f>
        <v>5.3843999999999996E-2</v>
      </c>
      <c r="P26" s="10"/>
      <c r="Q26" s="10"/>
    </row>
    <row r="27" spans="1:17" ht="15" customHeight="1" x14ac:dyDescent="0.25">
      <c r="A27" s="19" t="s">
        <v>39</v>
      </c>
      <c r="B27" s="19"/>
      <c r="C27" s="27">
        <f>SUM(C28:C34)</f>
        <v>6.1000000000000004E-3</v>
      </c>
      <c r="D27" s="27">
        <f t="shared" ref="D27:O27" si="29">SUM(D28:D34)</f>
        <v>6.1970000000000003E-3</v>
      </c>
      <c r="E27" s="27">
        <f t="shared" si="29"/>
        <v>4.8929999999999998E-3</v>
      </c>
      <c r="F27" s="27">
        <f t="shared" si="29"/>
        <v>4.1120000000000002E-3</v>
      </c>
      <c r="G27" s="27">
        <f t="shared" si="29"/>
        <v>1.89E-3</v>
      </c>
      <c r="H27" s="27">
        <f t="shared" si="29"/>
        <v>1.712E-3</v>
      </c>
      <c r="I27" s="27">
        <f t="shared" si="29"/>
        <v>3.7930000000000004E-3</v>
      </c>
      <c r="J27" s="27">
        <f t="shared" si="29"/>
        <v>5.0000000000000001E-3</v>
      </c>
      <c r="K27" s="27">
        <f t="shared" si="29"/>
        <v>4.2509999999999996E-3</v>
      </c>
      <c r="L27" s="27">
        <f t="shared" si="29"/>
        <v>3.1540000000000001E-3</v>
      </c>
      <c r="M27" s="27">
        <f t="shared" si="29"/>
        <v>6.1519999999999995E-3</v>
      </c>
      <c r="N27" s="27">
        <f t="shared" si="29"/>
        <v>6.5900000000000004E-3</v>
      </c>
      <c r="O27" s="27">
        <f t="shared" si="29"/>
        <v>5.3844000000000003E-2</v>
      </c>
      <c r="P27" s="10"/>
      <c r="Q27" s="10"/>
    </row>
    <row r="28" spans="1:17" ht="15" customHeight="1" x14ac:dyDescent="0.25">
      <c r="A28" s="3" t="s">
        <v>29</v>
      </c>
      <c r="B28" s="2" t="s">
        <v>19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f>SUM(C28:N28)</f>
        <v>0</v>
      </c>
      <c r="P28" s="10"/>
      <c r="Q28" s="10"/>
    </row>
    <row r="29" spans="1:17" ht="15" customHeight="1" x14ac:dyDescent="0.25">
      <c r="A29" s="3" t="s">
        <v>30</v>
      </c>
      <c r="B29" s="2" t="s">
        <v>20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f t="shared" ref="O29:O34" si="30">SUM(C29:N29)</f>
        <v>0</v>
      </c>
      <c r="P29" s="10"/>
      <c r="Q29" s="10"/>
    </row>
    <row r="30" spans="1:17" ht="15" customHeight="1" x14ac:dyDescent="0.25">
      <c r="A30" s="3" t="s">
        <v>31</v>
      </c>
      <c r="B30" s="2" t="s">
        <v>21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f t="shared" si="30"/>
        <v>0</v>
      </c>
      <c r="P30" s="10"/>
      <c r="Q30" s="10"/>
    </row>
    <row r="31" spans="1:17" ht="15" customHeight="1" x14ac:dyDescent="0.25">
      <c r="A31" s="3" t="s">
        <v>32</v>
      </c>
      <c r="B31" s="2" t="s">
        <v>22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f t="shared" si="30"/>
        <v>0</v>
      </c>
      <c r="P31" s="10"/>
      <c r="Q31" s="10"/>
    </row>
    <row r="32" spans="1:17" ht="15" customHeight="1" x14ac:dyDescent="0.25">
      <c r="A32" s="3" t="s">
        <v>33</v>
      </c>
      <c r="B32" s="2" t="s">
        <v>23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f t="shared" si="30"/>
        <v>0</v>
      </c>
      <c r="P32" s="10"/>
      <c r="Q32" s="10"/>
    </row>
    <row r="33" spans="1:17" ht="15" customHeight="1" x14ac:dyDescent="0.25">
      <c r="A33" s="3" t="s">
        <v>34</v>
      </c>
      <c r="B33" s="2" t="s">
        <v>24</v>
      </c>
      <c r="C33" s="25">
        <v>5.5060000000000005E-3</v>
      </c>
      <c r="D33" s="25">
        <v>5.4980000000000003E-3</v>
      </c>
      <c r="E33" s="25">
        <v>4.5279999999999999E-3</v>
      </c>
      <c r="F33" s="25">
        <v>3.8969999999999999E-3</v>
      </c>
      <c r="G33" s="25">
        <v>1.877E-3</v>
      </c>
      <c r="H33" s="25">
        <v>1.712E-3</v>
      </c>
      <c r="I33" s="25">
        <v>3.7930000000000004E-3</v>
      </c>
      <c r="J33" s="25">
        <v>4.1479999999999998E-3</v>
      </c>
      <c r="K33" s="25">
        <v>3.973E-3</v>
      </c>
      <c r="L33" s="25">
        <v>2.9950000000000003E-3</v>
      </c>
      <c r="M33" s="25">
        <v>5.3559999999999997E-3</v>
      </c>
      <c r="N33" s="25">
        <v>4.2160000000000001E-3</v>
      </c>
      <c r="O33" s="25">
        <f t="shared" si="30"/>
        <v>4.7499E-2</v>
      </c>
      <c r="P33" s="10"/>
      <c r="Q33" s="10"/>
    </row>
    <row r="34" spans="1:17" ht="15" customHeight="1" x14ac:dyDescent="0.25">
      <c r="A34" s="3" t="s">
        <v>35</v>
      </c>
      <c r="B34" s="2" t="s">
        <v>25</v>
      </c>
      <c r="C34" s="25">
        <v>5.9400000000000002E-4</v>
      </c>
      <c r="D34" s="25">
        <v>6.9899999999999997E-4</v>
      </c>
      <c r="E34" s="25">
        <v>3.6499999999999998E-4</v>
      </c>
      <c r="F34" s="25">
        <v>2.1499999999999999E-4</v>
      </c>
      <c r="G34" s="25">
        <v>1.2999999999999999E-5</v>
      </c>
      <c r="H34" s="25">
        <v>0</v>
      </c>
      <c r="I34" s="25">
        <v>0</v>
      </c>
      <c r="J34" s="25">
        <v>8.52E-4</v>
      </c>
      <c r="K34" s="25">
        <v>2.7800000000000004E-4</v>
      </c>
      <c r="L34" s="25">
        <v>1.5900000000000002E-4</v>
      </c>
      <c r="M34" s="25">
        <v>7.9600000000000005E-4</v>
      </c>
      <c r="N34" s="25">
        <v>2.3740000000000002E-3</v>
      </c>
      <c r="O34" s="25">
        <f t="shared" si="30"/>
        <v>6.3449999999999999E-3</v>
      </c>
      <c r="P34" s="10"/>
      <c r="Q34" s="32"/>
    </row>
    <row r="35" spans="1:17" ht="15" customHeight="1" x14ac:dyDescent="0.25">
      <c r="A35" s="23" t="s">
        <v>28</v>
      </c>
      <c r="B35" s="23"/>
      <c r="C35" s="28">
        <f>SUM(C36:C43)</f>
        <v>0.89119300000000001</v>
      </c>
      <c r="D35" s="28">
        <f t="shared" ref="D35:N35" si="31">SUM(D36:D43)</f>
        <v>0.80874599999999996</v>
      </c>
      <c r="E35" s="28">
        <f t="shared" si="31"/>
        <v>0.63179099999999999</v>
      </c>
      <c r="F35" s="28">
        <f t="shared" si="31"/>
        <v>0.52458300000000002</v>
      </c>
      <c r="G35" s="28">
        <f t="shared" si="31"/>
        <v>0.10303100000000001</v>
      </c>
      <c r="H35" s="28">
        <f t="shared" si="31"/>
        <v>4.5675999999999994E-2</v>
      </c>
      <c r="I35" s="28">
        <f t="shared" si="31"/>
        <v>4.8052999999999998E-2</v>
      </c>
      <c r="J35" s="28">
        <f t="shared" si="31"/>
        <v>4.9990999999999994E-2</v>
      </c>
      <c r="K35" s="28">
        <f t="shared" si="31"/>
        <v>4.8068E-2</v>
      </c>
      <c r="L35" s="28">
        <f t="shared" si="31"/>
        <v>0.11070099999999999</v>
      </c>
      <c r="M35" s="28">
        <f t="shared" si="31"/>
        <v>0.65397499999999997</v>
      </c>
      <c r="N35" s="28">
        <f t="shared" si="31"/>
        <v>0.81757900000000006</v>
      </c>
      <c r="O35" s="28">
        <f>SUM(O36:O43)</f>
        <v>4.7333869999999996</v>
      </c>
      <c r="P35" s="10"/>
      <c r="Q35" s="32"/>
    </row>
    <row r="36" spans="1:17" ht="15" customHeight="1" x14ac:dyDescent="0.25">
      <c r="A36" s="4" t="s">
        <v>29</v>
      </c>
      <c r="B36" s="5" t="s">
        <v>19</v>
      </c>
      <c r="C36" s="25">
        <v>0</v>
      </c>
      <c r="D36" s="25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f>SUM(C36:N36)</f>
        <v>0</v>
      </c>
      <c r="P36" s="10"/>
      <c r="Q36" s="32"/>
    </row>
    <row r="37" spans="1:17" ht="15" customHeight="1" x14ac:dyDescent="0.25">
      <c r="A37" s="6" t="s">
        <v>30</v>
      </c>
      <c r="B37" s="7" t="s">
        <v>20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f t="shared" ref="O37:O41" si="32">SUM(C37:N37)</f>
        <v>0</v>
      </c>
      <c r="P37" s="10"/>
      <c r="Q37" s="32"/>
    </row>
    <row r="38" spans="1:17" ht="15" customHeight="1" x14ac:dyDescent="0.25">
      <c r="A38" s="6" t="s">
        <v>31</v>
      </c>
      <c r="B38" s="7" t="s">
        <v>21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f t="shared" si="32"/>
        <v>0</v>
      </c>
      <c r="P38" s="10"/>
      <c r="Q38" s="32"/>
    </row>
    <row r="39" spans="1:17" ht="15" customHeight="1" x14ac:dyDescent="0.25">
      <c r="A39" s="6" t="s">
        <v>32</v>
      </c>
      <c r="B39" s="7" t="s">
        <v>22</v>
      </c>
      <c r="C39" s="25">
        <f t="shared" ref="C39:N39" si="33">C22+C31</f>
        <v>0.42787400000000003</v>
      </c>
      <c r="D39" s="25">
        <f t="shared" si="33"/>
        <v>0.37633699999999998</v>
      </c>
      <c r="E39" s="25">
        <f t="shared" si="33"/>
        <v>0.282613</v>
      </c>
      <c r="F39" s="25">
        <f t="shared" si="33"/>
        <v>0.23511799999999999</v>
      </c>
      <c r="G39" s="25">
        <f t="shared" si="33"/>
        <v>0</v>
      </c>
      <c r="H39" s="25">
        <f t="shared" si="33"/>
        <v>0</v>
      </c>
      <c r="I39" s="25">
        <f t="shared" si="33"/>
        <v>0</v>
      </c>
      <c r="J39" s="25">
        <f t="shared" si="33"/>
        <v>0</v>
      </c>
      <c r="K39" s="25">
        <f t="shared" si="33"/>
        <v>0</v>
      </c>
      <c r="L39" s="25">
        <f t="shared" si="33"/>
        <v>7.9290000000000003E-3</v>
      </c>
      <c r="M39" s="25">
        <f t="shared" si="33"/>
        <v>0.25533</v>
      </c>
      <c r="N39" s="25">
        <f t="shared" si="33"/>
        <v>0.307315</v>
      </c>
      <c r="O39" s="25">
        <f t="shared" si="32"/>
        <v>1.8925160000000001</v>
      </c>
      <c r="P39" s="10"/>
      <c r="Q39" s="32"/>
    </row>
    <row r="40" spans="1:17" ht="15" customHeight="1" x14ac:dyDescent="0.25">
      <c r="A40" s="6" t="s">
        <v>33</v>
      </c>
      <c r="B40" s="7" t="s">
        <v>23</v>
      </c>
      <c r="C40" s="25">
        <f t="shared" ref="C40:N40" si="34">C23+C32</f>
        <v>0</v>
      </c>
      <c r="D40" s="25">
        <f t="shared" si="34"/>
        <v>0</v>
      </c>
      <c r="E40" s="25">
        <f t="shared" si="34"/>
        <v>0</v>
      </c>
      <c r="F40" s="25">
        <f t="shared" si="34"/>
        <v>0</v>
      </c>
      <c r="G40" s="25">
        <f t="shared" si="34"/>
        <v>0</v>
      </c>
      <c r="H40" s="25">
        <f t="shared" si="34"/>
        <v>0</v>
      </c>
      <c r="I40" s="25">
        <f t="shared" si="34"/>
        <v>0</v>
      </c>
      <c r="J40" s="25">
        <f t="shared" si="34"/>
        <v>0</v>
      </c>
      <c r="K40" s="25">
        <f t="shared" si="34"/>
        <v>0</v>
      </c>
      <c r="L40" s="25">
        <f t="shared" si="34"/>
        <v>0</v>
      </c>
      <c r="M40" s="25">
        <f t="shared" si="34"/>
        <v>0</v>
      </c>
      <c r="N40" s="25">
        <f t="shared" si="34"/>
        <v>0</v>
      </c>
      <c r="O40" s="25">
        <f t="shared" si="32"/>
        <v>0</v>
      </c>
      <c r="P40" s="10"/>
      <c r="Q40" s="32"/>
    </row>
    <row r="41" spans="1:17" ht="15" customHeight="1" x14ac:dyDescent="0.25">
      <c r="A41" s="6" t="s">
        <v>34</v>
      </c>
      <c r="B41" s="7" t="s">
        <v>24</v>
      </c>
      <c r="C41" s="25">
        <f t="shared" ref="C41:D41" si="35">C24+C33</f>
        <v>5.3930000000000006E-2</v>
      </c>
      <c r="D41" s="25">
        <f t="shared" si="35"/>
        <v>4.7198999999999998E-2</v>
      </c>
      <c r="E41" s="25">
        <f>E24+E33</f>
        <v>4.0784999999999995E-2</v>
      </c>
      <c r="F41" s="25">
        <f t="shared" ref="F41:N41" si="36">F24+F33</f>
        <v>3.5388999999999997E-2</v>
      </c>
      <c r="G41" s="25">
        <f t="shared" si="36"/>
        <v>1.877E-3</v>
      </c>
      <c r="H41" s="25">
        <f t="shared" si="36"/>
        <v>1.712E-3</v>
      </c>
      <c r="I41" s="25">
        <f t="shared" si="36"/>
        <v>3.7930000000000004E-3</v>
      </c>
      <c r="J41" s="25">
        <f t="shared" si="36"/>
        <v>4.1479999999999998E-3</v>
      </c>
      <c r="K41" s="25">
        <f t="shared" si="36"/>
        <v>3.973E-3</v>
      </c>
      <c r="L41" s="25">
        <f t="shared" si="36"/>
        <v>4.1099999999999999E-3</v>
      </c>
      <c r="M41" s="25">
        <f t="shared" si="36"/>
        <v>4.1675999999999998E-2</v>
      </c>
      <c r="N41" s="25">
        <f t="shared" si="36"/>
        <v>4.4756999999999991E-2</v>
      </c>
      <c r="O41" s="25">
        <f t="shared" si="32"/>
        <v>0.28334899999999996</v>
      </c>
      <c r="P41" s="10"/>
      <c r="Q41" s="32"/>
    </row>
    <row r="42" spans="1:17" ht="15" customHeight="1" x14ac:dyDescent="0.25">
      <c r="A42" s="6" t="s">
        <v>35</v>
      </c>
      <c r="B42" s="7" t="s">
        <v>25</v>
      </c>
      <c r="C42" s="25">
        <f t="shared" ref="C42:N42" si="37">C25+C34+C17</f>
        <v>8.9400000000000005E-4</v>
      </c>
      <c r="D42" s="25">
        <f t="shared" si="37"/>
        <v>1.3489999999999999E-3</v>
      </c>
      <c r="E42" s="25">
        <f t="shared" si="37"/>
        <v>1.165E-3</v>
      </c>
      <c r="F42" s="25">
        <f t="shared" si="37"/>
        <v>8.5500000000000007E-4</v>
      </c>
      <c r="G42" s="25">
        <f t="shared" si="37"/>
        <v>1.2999999999999999E-5</v>
      </c>
      <c r="H42" s="25">
        <f t="shared" si="37"/>
        <v>0</v>
      </c>
      <c r="I42" s="25">
        <f t="shared" si="37"/>
        <v>0</v>
      </c>
      <c r="J42" s="25">
        <f t="shared" si="37"/>
        <v>8.52E-4</v>
      </c>
      <c r="K42" s="25">
        <f t="shared" si="37"/>
        <v>2.7800000000000004E-4</v>
      </c>
      <c r="L42" s="25">
        <f t="shared" si="37"/>
        <v>1.5900000000000002E-4</v>
      </c>
      <c r="M42" s="25">
        <f t="shared" si="37"/>
        <v>1.506E-3</v>
      </c>
      <c r="N42" s="25">
        <f t="shared" si="37"/>
        <v>2.9240000000000004E-3</v>
      </c>
      <c r="O42" s="25">
        <f>SUM(C42:N42)</f>
        <v>9.9950000000000004E-3</v>
      </c>
      <c r="P42" s="10"/>
      <c r="Q42" s="32"/>
    </row>
    <row r="43" spans="1:17" ht="15" customHeight="1" x14ac:dyDescent="0.25">
      <c r="A43" s="8" t="s">
        <v>42</v>
      </c>
      <c r="B43" s="9" t="s">
        <v>17</v>
      </c>
      <c r="C43" s="30">
        <f t="shared" ref="C43:D43" si="38">C7</f>
        <v>0.408495</v>
      </c>
      <c r="D43" s="30">
        <f t="shared" si="38"/>
        <v>0.38386100000000001</v>
      </c>
      <c r="E43" s="30">
        <f>E7</f>
        <v>0.307228</v>
      </c>
      <c r="F43" s="30">
        <f t="shared" ref="F43:N43" si="39">F7</f>
        <v>0.25322100000000003</v>
      </c>
      <c r="G43" s="30">
        <f t="shared" si="39"/>
        <v>0.10114100000000001</v>
      </c>
      <c r="H43" s="30">
        <f t="shared" si="39"/>
        <v>4.3963999999999996E-2</v>
      </c>
      <c r="I43" s="30">
        <f t="shared" si="39"/>
        <v>4.4260000000000001E-2</v>
      </c>
      <c r="J43" s="30">
        <f t="shared" si="39"/>
        <v>4.4990999999999996E-2</v>
      </c>
      <c r="K43" s="30">
        <f t="shared" si="39"/>
        <v>4.3817000000000002E-2</v>
      </c>
      <c r="L43" s="30">
        <f t="shared" si="39"/>
        <v>9.8502999999999993E-2</v>
      </c>
      <c r="M43" s="30">
        <f t="shared" si="39"/>
        <v>0.35546300000000003</v>
      </c>
      <c r="N43" s="30">
        <f t="shared" si="39"/>
        <v>0.46258300000000002</v>
      </c>
      <c r="O43" s="30">
        <f>SUM(C43:N43)</f>
        <v>2.5475269999999997</v>
      </c>
      <c r="P43" s="10"/>
      <c r="Q43" s="10"/>
    </row>
    <row r="44" spans="1:17" x14ac:dyDescent="0.25">
      <c r="C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</sheetData>
  <mergeCells count="2">
    <mergeCell ref="A3:O3"/>
    <mergeCell ref="N2:O2"/>
  </mergeCells>
  <pageMargins left="0.31496062992125984" right="0.31496062992125984" top="0.35433070866141736" bottom="0.35433070866141736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Кисиль Ольга Юрьевна</dc:creator>
  <cp:lastModifiedBy>Пользователь</cp:lastModifiedBy>
  <cp:lastPrinted>2019-02-19T08:04:23Z</cp:lastPrinted>
  <dcterms:created xsi:type="dcterms:W3CDTF">2019-02-13T11:48:19Z</dcterms:created>
  <dcterms:modified xsi:type="dcterms:W3CDTF">2021-01-25T12:20:09Z</dcterms:modified>
</cp:coreProperties>
</file>