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за 2021 г\"/>
    </mc:Choice>
  </mc:AlternateContent>
  <bookViews>
    <workbookView xWindow="0" yWindow="0" windowWidth="28800" windowHeight="12432"/>
  </bookViews>
  <sheets>
    <sheet name="факт" sheetId="1" r:id="rId1"/>
  </sheets>
  <calcPr calcId="152511" refMode="R1C1"/>
</workbook>
</file>

<file path=xl/calcChain.xml><?xml version="1.0" encoding="utf-8"?>
<calcChain xmlns="http://schemas.openxmlformats.org/spreadsheetml/2006/main">
  <c r="N45" i="1" l="1"/>
  <c r="O45" i="1"/>
  <c r="J7" i="1"/>
  <c r="N46" i="1"/>
  <c r="O6" i="1"/>
  <c r="D35" i="1" l="1"/>
  <c r="E35" i="1"/>
  <c r="F35" i="1"/>
  <c r="G35" i="1"/>
  <c r="H35" i="1"/>
  <c r="I35" i="1"/>
  <c r="J35" i="1"/>
  <c r="K35" i="1"/>
  <c r="L35" i="1"/>
  <c r="M35" i="1"/>
  <c r="N35" i="1"/>
  <c r="C35" i="1"/>
  <c r="O36" i="1" l="1"/>
  <c r="O37" i="1"/>
  <c r="O35" i="1" s="1"/>
  <c r="D45" i="1"/>
  <c r="E45" i="1"/>
  <c r="F45" i="1"/>
  <c r="G45" i="1"/>
  <c r="H45" i="1"/>
  <c r="I45" i="1"/>
  <c r="J45" i="1"/>
  <c r="K45" i="1"/>
  <c r="L45" i="1"/>
  <c r="M45" i="1"/>
  <c r="C4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O28" i="1"/>
  <c r="O29" i="1"/>
  <c r="O30" i="1"/>
  <c r="O26" i="1" l="1"/>
  <c r="O27" i="1"/>
  <c r="O22" i="1" l="1"/>
  <c r="O17" i="1"/>
  <c r="N7" i="1"/>
  <c r="O9" i="1"/>
  <c r="O8" i="1"/>
  <c r="C10" i="1"/>
  <c r="D10" i="1"/>
  <c r="E10" i="1"/>
  <c r="F10" i="1"/>
  <c r="G10" i="1"/>
  <c r="H10" i="1"/>
  <c r="I10" i="1"/>
  <c r="J10" i="1"/>
  <c r="K10" i="1"/>
  <c r="L10" i="1"/>
  <c r="M10" i="1"/>
  <c r="N10" i="1"/>
  <c r="O7" i="1" l="1"/>
  <c r="F44" i="1"/>
  <c r="G44" i="1"/>
  <c r="H44" i="1"/>
  <c r="I44" i="1"/>
  <c r="J44" i="1"/>
  <c r="K44" i="1"/>
  <c r="L44" i="1"/>
  <c r="M44" i="1"/>
  <c r="N44" i="1"/>
  <c r="E44" i="1"/>
  <c r="O40" i="1" l="1"/>
  <c r="O41" i="1"/>
  <c r="O39" i="1"/>
  <c r="D44" i="1" l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O25" i="1"/>
  <c r="O24" i="1"/>
  <c r="O23" i="1"/>
  <c r="O21" i="1"/>
  <c r="O20" i="1"/>
  <c r="O19" i="1"/>
  <c r="N18" i="1"/>
  <c r="N6" i="1" s="1"/>
  <c r="M18" i="1"/>
  <c r="L18" i="1"/>
  <c r="K18" i="1"/>
  <c r="J18" i="1"/>
  <c r="I18" i="1"/>
  <c r="H18" i="1"/>
  <c r="G18" i="1"/>
  <c r="F18" i="1"/>
  <c r="E18" i="1"/>
  <c r="D18" i="1"/>
  <c r="C18" i="1"/>
  <c r="O16" i="1"/>
  <c r="O15" i="1"/>
  <c r="O14" i="1"/>
  <c r="O13" i="1"/>
  <c r="O12" i="1"/>
  <c r="O11" i="1"/>
  <c r="M7" i="1"/>
  <c r="L7" i="1"/>
  <c r="K7" i="1"/>
  <c r="I7" i="1"/>
  <c r="H7" i="1"/>
  <c r="G7" i="1"/>
  <c r="F7" i="1"/>
  <c r="E7" i="1"/>
  <c r="D7" i="1"/>
  <c r="C7" i="1"/>
  <c r="E46" i="1" l="1"/>
  <c r="E6" i="1"/>
  <c r="I46" i="1"/>
  <c r="I38" i="1" s="1"/>
  <c r="I6" i="1"/>
  <c r="M46" i="1"/>
  <c r="M6" i="1"/>
  <c r="F46" i="1"/>
  <c r="F38" i="1" s="1"/>
  <c r="F6" i="1"/>
  <c r="J46" i="1"/>
  <c r="O46" i="1" s="1"/>
  <c r="J6" i="1"/>
  <c r="C6" i="1"/>
  <c r="G46" i="1"/>
  <c r="G38" i="1" s="1"/>
  <c r="G6" i="1"/>
  <c r="K6" i="1"/>
  <c r="D46" i="1"/>
  <c r="D38" i="1" s="1"/>
  <c r="D6" i="1"/>
  <c r="H46" i="1"/>
  <c r="H6" i="1"/>
  <c r="L46" i="1"/>
  <c r="L6" i="1"/>
  <c r="O10" i="1"/>
  <c r="C46" i="1"/>
  <c r="C38" i="1" s="1"/>
  <c r="N38" i="1"/>
  <c r="K46" i="1"/>
  <c r="K38" i="1" s="1"/>
  <c r="L38" i="1"/>
  <c r="E38" i="1"/>
  <c r="M38" i="1"/>
  <c r="H38" i="1"/>
  <c r="O42" i="1"/>
  <c r="O43" i="1"/>
  <c r="O44" i="1"/>
  <c r="O18" i="1"/>
  <c r="J38" i="1" l="1"/>
  <c r="O38" i="1"/>
</calcChain>
</file>

<file path=xl/sharedStrings.xml><?xml version="1.0" encoding="utf-8"?>
<sst xmlns="http://schemas.openxmlformats.org/spreadsheetml/2006/main" count="92" uniqueCount="46">
  <si>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</si>
  <si>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</si>
  <si>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</si>
  <si>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</si>
  <si>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</si>
  <si>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</si>
  <si>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</si>
  <si>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</si>
  <si>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</si>
  <si>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</si>
  <si>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</si>
  <si>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</si>
  <si>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</si>
  <si>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</si>
  <si>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</si>
  <si>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Населенние</t>
  </si>
  <si>
    <t>до 3500 куб.м.год.</t>
  </si>
  <si>
    <t xml:space="preserve">8 группа </t>
  </si>
  <si>
    <t>свыше 3500 куб.м.год.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</si>
  <si>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</si>
  <si>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</si>
  <si>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</si>
  <si>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</si>
  <si>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</si>
  <si>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</si>
  <si>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</si>
  <si>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Религиозные организации</t>
  </si>
  <si>
    <t>Промышленность ВСЕГО</t>
  </si>
  <si>
    <t>Объем протранспортированного ПГ</t>
  </si>
  <si>
    <t>свыше 500 млн. м3 в год</t>
  </si>
  <si>
    <t>от 100 до 500 млн. м3 в год включительно</t>
  </si>
  <si>
    <t>от 10 до 100 млн. м3 в год включительно</t>
  </si>
  <si>
    <t>от 1 до 10 млн. м3 в год включительно</t>
  </si>
  <si>
    <t>от 0,1 до 1 млн. м3 включительно</t>
  </si>
  <si>
    <t>от 0,01 до 0,1 млн. м3 в год включительно</t>
  </si>
  <si>
    <t>до 0,01 млн. м3 в год  включительно</t>
  </si>
  <si>
    <t>Предприятия ТКЭ</t>
  </si>
  <si>
    <t>Приложение №4</t>
  </si>
  <si>
    <t>к приказу ФАС России от 18.01.2019 г № 38/19</t>
  </si>
  <si>
    <t xml:space="preserve">в т.ч. черезГУП "Севастопольгаз" </t>
  </si>
  <si>
    <t>млн.м3</t>
  </si>
  <si>
    <t>население</t>
  </si>
  <si>
    <t>Информация о фактических показателях за 2021 год ГУП "Севастопольгаз" с помесячной детализацией</t>
  </si>
  <si>
    <t>2021  год</t>
  </si>
  <si>
    <t>пуско-наладка (ГРС-Холмовка), в т.ч.:</t>
  </si>
  <si>
    <t>ГУП "Севастопольгаз"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</si>
</sst>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"/>
    <numFmt numFmtId="167" formatCode="#,##0.000000"/>
    <numFmt numFmtId="170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9D08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4" fontId="4" fillId="5" borderId="3" xfId="1" applyFont="1" applyFill="1" applyBorder="1" applyAlignment="1" applyProtection="1">
      <alignment horizontal="left" vertical="center" wrapText="1" indent="2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Font="1" applyFill="1" applyBorder="1" applyAlignment="1" applyProtection="1">
      <alignment vertical="center" wrapText="1"/>
      <protection locked="0"/>
    </xf>
    <xf numFmtId="165" fontId="3" fillId="6" borderId="3" xfId="1" applyNumberFormat="1" applyFont="1" applyFill="1" applyBorder="1" applyAlignment="1" applyProtection="1">
      <alignment horizontal="left" vertical="center" wrapText="1" indent="5"/>
      <protection locked="0"/>
    </xf>
    <xf numFmtId="164" fontId="3" fillId="4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horizontal="left" vertical="center" wrapText="1" indent="5"/>
      <protection locked="0"/>
    </xf>
    <xf numFmtId="164" fontId="3" fillId="7" borderId="1" xfId="1" applyFont="1" applyFill="1" applyBorder="1" applyAlignment="1" applyProtection="1">
      <alignment vertical="center" wrapText="1"/>
      <protection locked="0"/>
    </xf>
    <xf numFmtId="167" fontId="3" fillId="4" borderId="2" xfId="2" applyNumberFormat="1" applyFont="1" applyFill="1" applyBorder="1" applyAlignment="1" applyProtection="1">
      <alignment horizontal="center" vertical="center"/>
    </xf>
    <xf numFmtId="167" fontId="3" fillId="5" borderId="3" xfId="2" applyNumberFormat="1" applyFont="1" applyFill="1" applyBorder="1" applyAlignment="1" applyProtection="1">
      <alignment horizontal="center" vertical="center"/>
    </xf>
    <xf numFmtId="167" fontId="3" fillId="4" borderId="3" xfId="2" applyNumberFormat="1" applyFont="1" applyFill="1" applyBorder="1" applyAlignment="1" applyProtection="1">
      <alignment horizontal="center" vertical="center"/>
    </xf>
    <xf numFmtId="167" fontId="3" fillId="6" borderId="3" xfId="2" applyNumberFormat="1" applyFont="1" applyFill="1" applyBorder="1" applyAlignment="1" applyProtection="1">
      <alignment horizontal="center" vertical="center"/>
    </xf>
    <xf numFmtId="167" fontId="3" fillId="7" borderId="1" xfId="1" applyNumberFormat="1" applyFont="1" applyFill="1" applyBorder="1" applyAlignment="1" applyProtection="1">
      <alignment horizontal="center" vertical="center"/>
    </xf>
    <xf numFmtId="167" fontId="3" fillId="5" borderId="2" xfId="2" applyNumberFormat="1" applyFont="1" applyFill="1" applyBorder="1" applyAlignment="1" applyProtection="1">
      <alignment horizontal="center" vertical="center"/>
    </xf>
    <xf numFmtId="167" fontId="3" fillId="5" borderId="4" xfId="2" applyNumberFormat="1" applyFont="1" applyFill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  <xf numFmtId="170" fontId="0" fillId="0" borderId="0" xfId="0" applyNumberFormat="1"/>
  </cellXfs>
  <cellStyles count="4">
    <cellStyle name="Обычный" xfId="0" builtinId="0"/>
    <cellStyle name="Обычный 10" xfId="3"/>
    <cellStyle name="Финансовый 2 2 10" xfId="1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workbookViewId="0">
      <pane xSplit="1" topLeftCell="B1" activePane="topRight" state="frozen"/>
      <selection activeCell="A4" sqref="A4"/>
      <selection pane="topRight" activeCell="V36" sqref="V36"/>
    </sheetView>
  </sheetViews>
  <sheetFormatPr defaultRowHeight="14.4" x14ac:dyDescent="0.3"/>
  <cols>
    <col min="1" max="1" width="55.5546875" customWidth="1"/>
    <col min="2" max="2" width="13.109375" customWidth="1"/>
    <col min="3" max="15" width="14.88671875" customWidth="1"/>
    <col min="17" max="17" width="9.44140625" bestFit="1" customWidth="1"/>
  </cols>
  <sheetData>
    <row r="1" spans="1:15" x14ac:dyDescent="0.3">
      <c r="N1" s="10" t="s">
        <v>37</v>
      </c>
    </row>
    <row r="2" spans="1:15" ht="30" customHeight="1" x14ac:dyDescent="0.3">
      <c r="N2" s="33" t="s">
        <v>38</v>
      </c>
      <c r="O2" s="33"/>
    </row>
    <row r="3" spans="1:15" ht="18" x14ac:dyDescent="0.3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3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40</v>
      </c>
    </row>
    <row r="5" spans="1:15" ht="23.4" customHeight="1" x14ac:dyDescent="0.3">
      <c r="A5" s="14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15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11</v>
      </c>
      <c r="M5" s="15" t="s">
        <v>12</v>
      </c>
      <c r="N5" s="15" t="s">
        <v>13</v>
      </c>
      <c r="O5" s="15" t="s">
        <v>43</v>
      </c>
    </row>
    <row r="6" spans="1:15" ht="15" customHeight="1" x14ac:dyDescent="0.3">
      <c r="A6" s="16" t="s">
        <v>14</v>
      </c>
      <c r="B6" s="17"/>
      <c r="C6" s="31">
        <f>C7+C10+C18+C26+C35</f>
        <v>1.395311</v>
      </c>
      <c r="D6" s="31">
        <f t="shared" ref="D6:O6" si="0">D7+D10+D18+D26+D35</f>
        <v>1.3280829999999999</v>
      </c>
      <c r="E6" s="31">
        <f t="shared" si="0"/>
        <v>1.3677279999999998</v>
      </c>
      <c r="F6" s="31">
        <f t="shared" si="0"/>
        <v>0.84692699999999999</v>
      </c>
      <c r="G6" s="31">
        <f t="shared" si="0"/>
        <v>0.20842599999999997</v>
      </c>
      <c r="H6" s="31">
        <f t="shared" si="0"/>
        <v>0.13541600000000001</v>
      </c>
      <c r="I6" s="31">
        <f t="shared" si="0"/>
        <v>8.3667999999999992E-2</v>
      </c>
      <c r="J6" s="31">
        <f t="shared" si="0"/>
        <v>8.2417999999999991E-2</v>
      </c>
      <c r="K6" s="31">
        <f t="shared" si="0"/>
        <v>0.19108700000000001</v>
      </c>
      <c r="L6" s="31">
        <f t="shared" si="0"/>
        <v>0.616919</v>
      </c>
      <c r="M6" s="31">
        <f t="shared" si="0"/>
        <v>1.041369</v>
      </c>
      <c r="N6" s="31">
        <f t="shared" si="0"/>
        <v>1.2963039999999999</v>
      </c>
      <c r="O6" s="31">
        <f>O7+O10+O18+O26+O35</f>
        <v>8.5936559999999993</v>
      </c>
    </row>
    <row r="7" spans="1:15" ht="15" customHeight="1" x14ac:dyDescent="0.3">
      <c r="A7" s="18" t="s">
        <v>15</v>
      </c>
      <c r="B7" s="18"/>
      <c r="C7" s="24">
        <f>SUM(C8:C9)</f>
        <v>0.78755999999999993</v>
      </c>
      <c r="D7" s="24">
        <f t="shared" ref="D7:M7" si="1">SUM(D8:D9)</f>
        <v>0.74202399999999991</v>
      </c>
      <c r="E7" s="24">
        <f t="shared" si="1"/>
        <v>0.76824199999999998</v>
      </c>
      <c r="F7" s="24">
        <f t="shared" si="1"/>
        <v>0.52405999999999997</v>
      </c>
      <c r="G7" s="24">
        <f t="shared" si="1"/>
        <v>0.13153299999999998</v>
      </c>
      <c r="H7" s="24">
        <f t="shared" si="1"/>
        <v>8.7641000000000011E-2</v>
      </c>
      <c r="I7" s="24">
        <f t="shared" si="1"/>
        <v>6.0581000000000003E-2</v>
      </c>
      <c r="J7" s="24">
        <f>SUM(J8:J9)</f>
        <v>6.1822999999999996E-2</v>
      </c>
      <c r="K7" s="24">
        <f t="shared" si="1"/>
        <v>0.13291700000000001</v>
      </c>
      <c r="L7" s="24">
        <f t="shared" si="1"/>
        <v>0.36180900000000005</v>
      </c>
      <c r="M7" s="24">
        <f t="shared" si="1"/>
        <v>0.56166899999999997</v>
      </c>
      <c r="N7" s="24">
        <f>SUM(N8:N9)</f>
        <v>0.72163699999999997</v>
      </c>
      <c r="O7" s="24">
        <f>SUM(O8:O9)</f>
        <v>4.9414959999999999</v>
      </c>
    </row>
    <row r="8" spans="1:15" ht="15" customHeight="1" x14ac:dyDescent="0.3">
      <c r="A8" s="1" t="s">
        <v>16</v>
      </c>
      <c r="B8" s="2" t="s">
        <v>17</v>
      </c>
      <c r="C8" s="25">
        <v>0.74436999999999998</v>
      </c>
      <c r="D8" s="25">
        <v>0.73633799999999994</v>
      </c>
      <c r="E8" s="25">
        <v>0.76824199999999998</v>
      </c>
      <c r="F8" s="25">
        <v>0.52405999999999997</v>
      </c>
      <c r="G8" s="25">
        <v>0.13153299999999998</v>
      </c>
      <c r="H8" s="25">
        <v>8.7641000000000011E-2</v>
      </c>
      <c r="I8" s="25">
        <v>4.9970000000000001E-2</v>
      </c>
      <c r="J8" s="25">
        <v>5.3372999999999997E-2</v>
      </c>
      <c r="K8" s="25">
        <v>0.13291700000000001</v>
      </c>
      <c r="L8" s="25">
        <v>0.36180900000000005</v>
      </c>
      <c r="M8" s="25">
        <v>0.56166899999999997</v>
      </c>
      <c r="N8" s="25">
        <v>0.72163699999999997</v>
      </c>
      <c r="O8" s="25">
        <f>SUM(C8:N8)</f>
        <v>4.8735590000000002</v>
      </c>
    </row>
    <row r="9" spans="1:15" ht="15" customHeight="1" x14ac:dyDescent="0.3">
      <c r="A9" s="1" t="s">
        <v>18</v>
      </c>
      <c r="B9" s="2" t="s">
        <v>17</v>
      </c>
      <c r="C9" s="25">
        <v>4.3189999999999999E-2</v>
      </c>
      <c r="D9" s="25">
        <v>5.6860000000000001E-3</v>
      </c>
      <c r="E9" s="25">
        <v>0</v>
      </c>
      <c r="F9" s="25">
        <v>0</v>
      </c>
      <c r="G9" s="25">
        <v>0</v>
      </c>
      <c r="H9" s="25">
        <v>0</v>
      </c>
      <c r="I9" s="25">
        <v>1.0611000000000001E-2</v>
      </c>
      <c r="J9" s="25">
        <v>8.4499999999999992E-3</v>
      </c>
      <c r="K9" s="25">
        <v>0</v>
      </c>
      <c r="L9" s="25">
        <v>0</v>
      </c>
      <c r="M9" s="25">
        <v>0</v>
      </c>
      <c r="N9" s="25">
        <v>0</v>
      </c>
      <c r="O9" s="25">
        <f>SUM(C9:N9)</f>
        <v>6.7936999999999997E-2</v>
      </c>
    </row>
    <row r="10" spans="1:15" ht="15" customHeight="1" x14ac:dyDescent="0.3">
      <c r="A10" s="20" t="s">
        <v>26</v>
      </c>
      <c r="B10" s="20"/>
      <c r="C10" s="26">
        <f>SUM(C11:C17)</f>
        <v>9.5E-4</v>
      </c>
      <c r="D10" s="26">
        <f t="shared" ref="D10" si="2">SUM(D11:D17)</f>
        <v>8.0000000000000004E-4</v>
      </c>
      <c r="E10" s="26">
        <f t="shared" ref="E10" si="3">SUM(E11:E17)</f>
        <v>5.2999999999999998E-4</v>
      </c>
      <c r="F10" s="26">
        <f t="shared" ref="F10" si="4">SUM(F11:F17)</f>
        <v>8.1999999999999998E-4</v>
      </c>
      <c r="G10" s="26">
        <f t="shared" ref="G10" si="5">SUM(G11:G17)</f>
        <v>0</v>
      </c>
      <c r="H10" s="26">
        <f t="shared" ref="H10" si="6">SUM(H11:H17)</f>
        <v>0</v>
      </c>
      <c r="I10" s="26">
        <f t="shared" ref="I10" si="7">SUM(I11:I17)</f>
        <v>0</v>
      </c>
      <c r="J10" s="26">
        <f t="shared" ref="J10" si="8">SUM(J11:J17)</f>
        <v>0</v>
      </c>
      <c r="K10" s="26">
        <f t="shared" ref="K10" si="9">SUM(K11:K17)</f>
        <v>0</v>
      </c>
      <c r="L10" s="26">
        <f t="shared" ref="L10" si="10">SUM(L11:L17)</f>
        <v>8.2999999999999985E-5</v>
      </c>
      <c r="M10" s="26">
        <f t="shared" ref="M10" si="11">SUM(M11:M17)</f>
        <v>3.88E-4</v>
      </c>
      <c r="N10" s="26">
        <f t="shared" ref="N10" si="12">SUM(N11:N17)</f>
        <v>4.6899999999999996E-4</v>
      </c>
      <c r="O10" s="26">
        <f t="shared" ref="O10" si="13">SUM(O11:O17)</f>
        <v>4.0400000000000002E-3</v>
      </c>
    </row>
    <row r="11" spans="1:15" ht="15" customHeight="1" x14ac:dyDescent="0.3">
      <c r="A11" s="3" t="s">
        <v>29</v>
      </c>
      <c r="B11" s="2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SUM(C11:N11)</f>
        <v>0</v>
      </c>
    </row>
    <row r="12" spans="1:15" ht="15" customHeight="1" x14ac:dyDescent="0.3">
      <c r="A12" s="3" t="s">
        <v>30</v>
      </c>
      <c r="B12" s="2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ref="O12:O16" si="14">SUM(C12:N12)</f>
        <v>0</v>
      </c>
    </row>
    <row r="13" spans="1:15" ht="15" customHeight="1" x14ac:dyDescent="0.3">
      <c r="A13" s="3" t="s">
        <v>31</v>
      </c>
      <c r="B13" s="2" t="s">
        <v>21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4"/>
        <v>0</v>
      </c>
    </row>
    <row r="14" spans="1:15" ht="15" customHeight="1" x14ac:dyDescent="0.3">
      <c r="A14" s="3" t="s">
        <v>32</v>
      </c>
      <c r="B14" s="2" t="s">
        <v>22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4"/>
        <v>0</v>
      </c>
    </row>
    <row r="15" spans="1:15" ht="15" customHeight="1" x14ac:dyDescent="0.3">
      <c r="A15" s="3" t="s">
        <v>33</v>
      </c>
      <c r="B15" s="2" t="s">
        <v>23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4"/>
        <v>0</v>
      </c>
    </row>
    <row r="16" spans="1:15" ht="15" customHeight="1" x14ac:dyDescent="0.3">
      <c r="A16" s="3" t="s">
        <v>34</v>
      </c>
      <c r="B16" s="2" t="s">
        <v>24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4"/>
        <v>0</v>
      </c>
    </row>
    <row r="17" spans="1:15" ht="15" customHeight="1" x14ac:dyDescent="0.3">
      <c r="A17" s="3" t="s">
        <v>35</v>
      </c>
      <c r="B17" s="2" t="s">
        <v>25</v>
      </c>
      <c r="C17" s="25">
        <v>9.5E-4</v>
      </c>
      <c r="D17" s="25">
        <v>8.0000000000000004E-4</v>
      </c>
      <c r="E17" s="25">
        <v>5.2999999999999998E-4</v>
      </c>
      <c r="F17" s="25">
        <v>8.1999999999999998E-4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8.2999999999999985E-5</v>
      </c>
      <c r="M17" s="25">
        <v>3.88E-4</v>
      </c>
      <c r="N17" s="25">
        <v>4.6899999999999996E-4</v>
      </c>
      <c r="O17" s="25">
        <f>SUM(C17:N17)</f>
        <v>4.0400000000000002E-3</v>
      </c>
    </row>
    <row r="18" spans="1:15" ht="15" customHeight="1" x14ac:dyDescent="0.3">
      <c r="A18" s="21" t="s">
        <v>36</v>
      </c>
      <c r="B18" s="22"/>
      <c r="C18" s="27">
        <f>SUM(C19:C25)</f>
        <v>0.41637600000000002</v>
      </c>
      <c r="D18" s="27">
        <f t="shared" ref="D18" si="15">SUM(D19:D25)</f>
        <v>0.41286199999999995</v>
      </c>
      <c r="E18" s="27">
        <f t="shared" ref="E18" si="16">SUM(E19:E25)</f>
        <v>0.41838599999999998</v>
      </c>
      <c r="F18" s="27">
        <f t="shared" ref="F18" si="17">SUM(F19:F25)</f>
        <v>0.21242399999999997</v>
      </c>
      <c r="G18" s="27">
        <f t="shared" ref="G18" si="18">SUM(G19:G25)</f>
        <v>0</v>
      </c>
      <c r="H18" s="27">
        <f t="shared" ref="H18" si="19">SUM(H19:H25)</f>
        <v>0</v>
      </c>
      <c r="I18" s="27">
        <f t="shared" ref="I18" si="20">SUM(I19:I25)</f>
        <v>0</v>
      </c>
      <c r="J18" s="27">
        <f t="shared" ref="J18" si="21">SUM(J19:J25)</f>
        <v>0</v>
      </c>
      <c r="K18" s="27">
        <f t="shared" ref="K18" si="22">SUM(K19:K25)</f>
        <v>0</v>
      </c>
      <c r="L18" s="27">
        <f t="shared" ref="L18" si="23">SUM(L19:L25)</f>
        <v>0.14422699999999999</v>
      </c>
      <c r="M18" s="27">
        <f t="shared" ref="M18" si="24">SUM(M19:M25)</f>
        <v>0.30449200000000004</v>
      </c>
      <c r="N18" s="27">
        <f t="shared" ref="N18" si="25">SUM(N19:N25)</f>
        <v>0.379274</v>
      </c>
      <c r="O18" s="27">
        <f t="shared" ref="O18" si="26">SUM(O19:O25)</f>
        <v>2.2880409999999998</v>
      </c>
    </row>
    <row r="19" spans="1:15" ht="15" customHeight="1" x14ac:dyDescent="0.3">
      <c r="A19" s="3" t="s">
        <v>29</v>
      </c>
      <c r="B19" s="2" t="s">
        <v>19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f>SUM(C19:N19)</f>
        <v>0</v>
      </c>
    </row>
    <row r="20" spans="1:15" ht="15" customHeight="1" x14ac:dyDescent="0.3">
      <c r="A20" s="3" t="s">
        <v>30</v>
      </c>
      <c r="B20" s="2" t="s">
        <v>20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 t="shared" ref="O20:O25" si="27">SUM(C20:N20)</f>
        <v>0</v>
      </c>
    </row>
    <row r="21" spans="1:15" ht="15" customHeight="1" x14ac:dyDescent="0.3">
      <c r="A21" s="3" t="s">
        <v>31</v>
      </c>
      <c r="B21" s="2" t="s">
        <v>21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f t="shared" si="27"/>
        <v>0</v>
      </c>
    </row>
    <row r="22" spans="1:15" ht="15" customHeight="1" x14ac:dyDescent="0.3">
      <c r="A22" s="3" t="s">
        <v>32</v>
      </c>
      <c r="B22" s="2" t="s">
        <v>22</v>
      </c>
      <c r="C22" s="25">
        <v>0.32771800000000001</v>
      </c>
      <c r="D22" s="25">
        <v>0.32527699999999998</v>
      </c>
      <c r="E22" s="25">
        <v>0.32620199999999999</v>
      </c>
      <c r="F22" s="25">
        <v>0.16276099999999999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0.11049399999999999</v>
      </c>
      <c r="M22" s="25">
        <v>0.23145400000000002</v>
      </c>
      <c r="N22" s="25">
        <v>0.29325099999999998</v>
      </c>
      <c r="O22" s="25">
        <f>SUM(C22:N22)</f>
        <v>1.7771570000000001</v>
      </c>
    </row>
    <row r="23" spans="1:15" ht="15" customHeight="1" x14ac:dyDescent="0.3">
      <c r="A23" s="3" t="s">
        <v>33</v>
      </c>
      <c r="B23" s="2" t="s">
        <v>23</v>
      </c>
      <c r="C23" s="25">
        <v>4.1811999999999995E-2</v>
      </c>
      <c r="D23" s="25">
        <v>4.0965000000000001E-2</v>
      </c>
      <c r="E23" s="25">
        <v>4.3728000000000003E-2</v>
      </c>
      <c r="F23" s="25">
        <v>2.5132000000000002E-2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1.3818E-2</v>
      </c>
      <c r="M23" s="25">
        <v>3.4085000000000004E-2</v>
      </c>
      <c r="N23" s="25">
        <v>3.8889E-2</v>
      </c>
      <c r="O23" s="25">
        <f t="shared" si="27"/>
        <v>0.23842899999999997</v>
      </c>
    </row>
    <row r="24" spans="1:15" ht="15" customHeight="1" x14ac:dyDescent="0.3">
      <c r="A24" s="3" t="s">
        <v>34</v>
      </c>
      <c r="B24" s="2" t="s">
        <v>24</v>
      </c>
      <c r="C24" s="25">
        <v>4.6845999999999999E-2</v>
      </c>
      <c r="D24" s="25">
        <v>4.6620000000000002E-2</v>
      </c>
      <c r="E24" s="25">
        <v>4.8456000000000006E-2</v>
      </c>
      <c r="F24" s="25">
        <v>2.4530999999999997E-2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1.9914999999999999E-2</v>
      </c>
      <c r="M24" s="25">
        <v>3.8953000000000002E-2</v>
      </c>
      <c r="N24" s="25">
        <v>4.7134000000000002E-2</v>
      </c>
      <c r="O24" s="25">
        <f t="shared" si="27"/>
        <v>0.272455</v>
      </c>
    </row>
    <row r="25" spans="1:15" ht="15" customHeight="1" x14ac:dyDescent="0.3">
      <c r="A25" s="3" t="s">
        <v>35</v>
      </c>
      <c r="B25" s="2" t="s">
        <v>25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 t="shared" si="27"/>
        <v>0</v>
      </c>
    </row>
    <row r="26" spans="1:15" ht="15" customHeight="1" x14ac:dyDescent="0.3">
      <c r="A26" s="20" t="s">
        <v>27</v>
      </c>
      <c r="B26" s="20"/>
      <c r="C26" s="26">
        <f t="shared" ref="C26:N26" si="28">SUM(C28:C34)</f>
        <v>0.19042500000000001</v>
      </c>
      <c r="D26" s="26">
        <f t="shared" si="28"/>
        <v>0.17239700000000002</v>
      </c>
      <c r="E26" s="26">
        <f t="shared" si="28"/>
        <v>0.180475</v>
      </c>
      <c r="F26" s="26">
        <f t="shared" si="28"/>
        <v>0.109611</v>
      </c>
      <c r="G26" s="26">
        <f t="shared" si="28"/>
        <v>7.6595999999999997E-2</v>
      </c>
      <c r="H26" s="26">
        <f t="shared" si="28"/>
        <v>4.7310999999999999E-2</v>
      </c>
      <c r="I26" s="26">
        <f t="shared" si="28"/>
        <v>2.2476999999999997E-2</v>
      </c>
      <c r="J26" s="26">
        <f t="shared" si="28"/>
        <v>1.9997999999999998E-2</v>
      </c>
      <c r="K26" s="26">
        <f t="shared" si="28"/>
        <v>5.7131999999999995E-2</v>
      </c>
      <c r="L26" s="26">
        <f t="shared" si="28"/>
        <v>0.104519</v>
      </c>
      <c r="M26" s="26">
        <f t="shared" si="28"/>
        <v>0.141601</v>
      </c>
      <c r="N26" s="26">
        <f t="shared" si="28"/>
        <v>0.18451299999999998</v>
      </c>
      <c r="O26" s="26">
        <f>SUM(C26:N26)</f>
        <v>1.3070549999999999</v>
      </c>
    </row>
    <row r="27" spans="1:15" ht="15" customHeight="1" x14ac:dyDescent="0.3">
      <c r="A27" s="19" t="s">
        <v>39</v>
      </c>
      <c r="B27" s="19"/>
      <c r="C27" s="27">
        <f t="shared" ref="C27:O27" si="29">SUM(C28:C34)</f>
        <v>0.19042500000000001</v>
      </c>
      <c r="D27" s="27">
        <f t="shared" si="29"/>
        <v>0.17239700000000002</v>
      </c>
      <c r="E27" s="27">
        <f t="shared" si="29"/>
        <v>0.180475</v>
      </c>
      <c r="F27" s="27">
        <f t="shared" si="29"/>
        <v>0.109611</v>
      </c>
      <c r="G27" s="27">
        <f t="shared" si="29"/>
        <v>7.6595999999999997E-2</v>
      </c>
      <c r="H27" s="27">
        <f t="shared" si="29"/>
        <v>4.7310999999999999E-2</v>
      </c>
      <c r="I27" s="27">
        <f t="shared" si="29"/>
        <v>2.2476999999999997E-2</v>
      </c>
      <c r="J27" s="27">
        <f t="shared" si="29"/>
        <v>1.9997999999999998E-2</v>
      </c>
      <c r="K27" s="27">
        <f t="shared" si="29"/>
        <v>5.7131999999999995E-2</v>
      </c>
      <c r="L27" s="27">
        <f t="shared" si="29"/>
        <v>0.104519</v>
      </c>
      <c r="M27" s="27">
        <f t="shared" si="29"/>
        <v>0.141601</v>
      </c>
      <c r="N27" s="27">
        <f t="shared" si="29"/>
        <v>0.18451299999999998</v>
      </c>
      <c r="O27" s="27">
        <f t="shared" si="29"/>
        <v>1.3070549999999999</v>
      </c>
    </row>
    <row r="28" spans="1:15" ht="15" customHeight="1" x14ac:dyDescent="0.3">
      <c r="A28" s="3" t="s">
        <v>29</v>
      </c>
      <c r="B28" s="2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>SUM(C28:N28)</f>
        <v>0</v>
      </c>
    </row>
    <row r="29" spans="1:15" ht="15" customHeight="1" x14ac:dyDescent="0.3">
      <c r="A29" s="3" t="s">
        <v>30</v>
      </c>
      <c r="B29" s="2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ref="O29:O30" si="30">SUM(C29:N29)</f>
        <v>0</v>
      </c>
    </row>
    <row r="30" spans="1:15" ht="15" customHeight="1" x14ac:dyDescent="0.3">
      <c r="A30" s="3" t="s">
        <v>31</v>
      </c>
      <c r="B30" s="2" t="s">
        <v>21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 t="shared" si="30"/>
        <v>0</v>
      </c>
    </row>
    <row r="31" spans="1:15" ht="15" customHeight="1" x14ac:dyDescent="0.3">
      <c r="A31" s="3" t="s">
        <v>32</v>
      </c>
      <c r="B31" s="2" t="s">
        <v>22</v>
      </c>
      <c r="C31" s="25">
        <v>0.180538</v>
      </c>
      <c r="D31" s="25">
        <v>0.16222300000000001</v>
      </c>
      <c r="E31" s="25">
        <v>0.169298</v>
      </c>
      <c r="F31" s="25">
        <v>0.101941</v>
      </c>
      <c r="G31" s="25">
        <v>7.1919999999999998E-2</v>
      </c>
      <c r="H31" s="25">
        <v>4.2634999999999999E-2</v>
      </c>
      <c r="I31" s="25">
        <v>1.6152999999999997E-2</v>
      </c>
      <c r="J31" s="25">
        <v>1.4147999999999999E-2</v>
      </c>
      <c r="K31" s="25">
        <v>5.2356E-2</v>
      </c>
      <c r="L31" s="25">
        <v>0.100853</v>
      </c>
      <c r="M31" s="25">
        <v>0.13248099999999999</v>
      </c>
      <c r="N31" s="25">
        <v>0.17529599999999998</v>
      </c>
      <c r="O31" s="25">
        <v>1.2198419999999999</v>
      </c>
    </row>
    <row r="32" spans="1:15" ht="15" customHeight="1" x14ac:dyDescent="0.3">
      <c r="A32" s="3" t="s">
        <v>33</v>
      </c>
      <c r="B32" s="2" t="s">
        <v>23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7" ht="15" customHeight="1" x14ac:dyDescent="0.3">
      <c r="A33" s="3" t="s">
        <v>34</v>
      </c>
      <c r="B33" s="2" t="s">
        <v>24</v>
      </c>
      <c r="C33" s="25">
        <v>7.5769999999999995E-3</v>
      </c>
      <c r="D33" s="25">
        <v>9.3019999999999995E-3</v>
      </c>
      <c r="E33" s="25">
        <v>1.0320000000000001E-2</v>
      </c>
      <c r="F33" s="25">
        <v>7.0069999999999993E-3</v>
      </c>
      <c r="G33" s="25">
        <v>4.4160000000000007E-3</v>
      </c>
      <c r="H33" s="25">
        <v>4.4189999999999993E-3</v>
      </c>
      <c r="I33" s="25">
        <v>4.5560000000000002E-3</v>
      </c>
      <c r="J33" s="25">
        <v>5.5119999999999995E-3</v>
      </c>
      <c r="K33" s="25">
        <v>4.5079999999999999E-3</v>
      </c>
      <c r="L33" s="25">
        <v>3.4020000000000001E-3</v>
      </c>
      <c r="M33" s="25">
        <v>8.5269999999999999E-3</v>
      </c>
      <c r="N33" s="25">
        <v>8.3590000000000001E-3</v>
      </c>
      <c r="O33" s="25">
        <v>7.7904999999999988E-2</v>
      </c>
    </row>
    <row r="34" spans="1:17" ht="15" customHeight="1" x14ac:dyDescent="0.3">
      <c r="A34" s="3" t="s">
        <v>35</v>
      </c>
      <c r="B34" s="2" t="s">
        <v>25</v>
      </c>
      <c r="C34" s="25">
        <v>2.31E-3</v>
      </c>
      <c r="D34" s="25">
        <v>8.7199999999999995E-4</v>
      </c>
      <c r="E34" s="25">
        <v>8.5700000000000001E-4</v>
      </c>
      <c r="F34" s="25">
        <v>6.6300000000000007E-4</v>
      </c>
      <c r="G34" s="25">
        <v>2.6000000000000003E-4</v>
      </c>
      <c r="H34" s="25">
        <v>2.5700000000000001E-4</v>
      </c>
      <c r="I34" s="25">
        <v>1.768E-3</v>
      </c>
      <c r="J34" s="25">
        <v>3.3800000000000003E-4</v>
      </c>
      <c r="K34" s="25">
        <v>2.6800000000000001E-4</v>
      </c>
      <c r="L34" s="25">
        <v>2.6400000000000002E-4</v>
      </c>
      <c r="M34" s="25">
        <v>5.9299999999999999E-4</v>
      </c>
      <c r="N34" s="25">
        <v>8.5800000000000004E-4</v>
      </c>
      <c r="O34" s="25">
        <v>9.3080000000000003E-3</v>
      </c>
    </row>
    <row r="35" spans="1:17" ht="15" customHeight="1" x14ac:dyDescent="0.3">
      <c r="A35" s="20" t="s">
        <v>45</v>
      </c>
      <c r="B35" s="20"/>
      <c r="C35" s="26">
        <f>SUM(C36:C37)</f>
        <v>0</v>
      </c>
      <c r="D35" s="26">
        <f t="shared" ref="D35:N35" si="31">SUM(D36:D37)</f>
        <v>0</v>
      </c>
      <c r="E35" s="26">
        <f t="shared" si="31"/>
        <v>9.5000000000000005E-5</v>
      </c>
      <c r="F35" s="26">
        <f t="shared" si="31"/>
        <v>1.2E-5</v>
      </c>
      <c r="G35" s="26">
        <f t="shared" si="31"/>
        <v>2.9700000000000001E-4</v>
      </c>
      <c r="H35" s="26">
        <f t="shared" si="31"/>
        <v>4.64E-4</v>
      </c>
      <c r="I35" s="26">
        <f t="shared" si="31"/>
        <v>6.0999999999999997E-4</v>
      </c>
      <c r="J35" s="26">
        <f t="shared" si="31"/>
        <v>5.9699999999999998E-4</v>
      </c>
      <c r="K35" s="26">
        <f t="shared" si="31"/>
        <v>1.0380000000000001E-3</v>
      </c>
      <c r="L35" s="26">
        <f t="shared" si="31"/>
        <v>6.2810000000000001E-3</v>
      </c>
      <c r="M35" s="26">
        <f t="shared" si="31"/>
        <v>3.3218999999999999E-2</v>
      </c>
      <c r="N35" s="26">
        <f t="shared" si="31"/>
        <v>1.0411E-2</v>
      </c>
      <c r="O35" s="26">
        <f>O36+O37</f>
        <v>5.3024000000000002E-2</v>
      </c>
    </row>
    <row r="36" spans="1:17" ht="15" customHeight="1" x14ac:dyDescent="0.3">
      <c r="A36" s="19" t="s">
        <v>44</v>
      </c>
      <c r="B36" s="19"/>
      <c r="C36" s="27">
        <v>0</v>
      </c>
      <c r="D36" s="27">
        <v>0</v>
      </c>
      <c r="E36" s="27">
        <v>9.5000000000000005E-5</v>
      </c>
      <c r="F36" s="27">
        <v>1.2E-5</v>
      </c>
      <c r="G36" s="27">
        <v>2.9700000000000001E-4</v>
      </c>
      <c r="H36" s="27">
        <v>4.64E-4</v>
      </c>
      <c r="I36" s="27">
        <v>6.0999999999999997E-4</v>
      </c>
      <c r="J36" s="27">
        <v>5.9699999999999998E-4</v>
      </c>
      <c r="K36" s="27">
        <v>1.0380000000000001E-3</v>
      </c>
      <c r="L36" s="27">
        <v>6.2810000000000001E-3</v>
      </c>
      <c r="M36" s="27">
        <v>3.3218999999999999E-2</v>
      </c>
      <c r="N36" s="27">
        <v>1.0381E-2</v>
      </c>
      <c r="O36" s="27">
        <f>SUM(C36:N36)</f>
        <v>5.2993999999999999E-2</v>
      </c>
    </row>
    <row r="37" spans="1:17" ht="15" customHeight="1" x14ac:dyDescent="0.3">
      <c r="A37" s="3" t="s">
        <v>35</v>
      </c>
      <c r="B37" s="2" t="s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>
        <v>3.0000000000000001E-5</v>
      </c>
      <c r="O37" s="25">
        <f t="shared" ref="O37" si="32">SUM(C37:N37)</f>
        <v>3.0000000000000001E-5</v>
      </c>
    </row>
    <row r="38" spans="1:17" ht="15" customHeight="1" x14ac:dyDescent="0.3">
      <c r="A38" s="23" t="s">
        <v>28</v>
      </c>
      <c r="B38" s="23"/>
      <c r="C38" s="28">
        <f>SUM(C39:C46)</f>
        <v>1.395311</v>
      </c>
      <c r="D38" s="28">
        <f t="shared" ref="D38:N38" si="33">SUM(D39:D46)</f>
        <v>1.3280829999999999</v>
      </c>
      <c r="E38" s="28">
        <f t="shared" si="33"/>
        <v>1.3676330000000001</v>
      </c>
      <c r="F38" s="28">
        <f t="shared" si="33"/>
        <v>0.84691499999999997</v>
      </c>
      <c r="G38" s="28">
        <f t="shared" si="33"/>
        <v>0.20812899999999998</v>
      </c>
      <c r="H38" s="28">
        <f t="shared" si="33"/>
        <v>0.13495200000000002</v>
      </c>
      <c r="I38" s="28">
        <f t="shared" si="33"/>
        <v>8.3057999999999993E-2</v>
      </c>
      <c r="J38" s="28">
        <f t="shared" si="33"/>
        <v>8.1820999999999991E-2</v>
      </c>
      <c r="K38" s="28">
        <f t="shared" si="33"/>
        <v>0.190049</v>
      </c>
      <c r="L38" s="28">
        <f t="shared" si="33"/>
        <v>0.61063800000000001</v>
      </c>
      <c r="M38" s="28">
        <f t="shared" si="33"/>
        <v>1.0081500000000001</v>
      </c>
      <c r="N38" s="28">
        <f t="shared" si="33"/>
        <v>1.2859229999999999</v>
      </c>
      <c r="O38" s="28">
        <f>SUM(O39:O46)</f>
        <v>8.5406620000000011</v>
      </c>
    </row>
    <row r="39" spans="1:17" ht="15" customHeight="1" x14ac:dyDescent="0.3">
      <c r="A39" s="4" t="s">
        <v>29</v>
      </c>
      <c r="B39" s="5" t="s">
        <v>19</v>
      </c>
      <c r="C39" s="25">
        <v>0</v>
      </c>
      <c r="D39" s="25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>SUM(C39:N39)</f>
        <v>0</v>
      </c>
    </row>
    <row r="40" spans="1:17" ht="15" customHeight="1" x14ac:dyDescent="0.3">
      <c r="A40" s="6" t="s">
        <v>30</v>
      </c>
      <c r="B40" s="7" t="s">
        <v>20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f t="shared" ref="O40:O44" si="34">SUM(C40:N40)</f>
        <v>0</v>
      </c>
    </row>
    <row r="41" spans="1:17" ht="15" customHeight="1" x14ac:dyDescent="0.3">
      <c r="A41" s="6" t="s">
        <v>31</v>
      </c>
      <c r="B41" s="7" t="s">
        <v>21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f t="shared" si="34"/>
        <v>0</v>
      </c>
    </row>
    <row r="42" spans="1:17" ht="15" customHeight="1" x14ac:dyDescent="0.3">
      <c r="A42" s="6" t="s">
        <v>32</v>
      </c>
      <c r="B42" s="7" t="s">
        <v>22</v>
      </c>
      <c r="C42" s="25">
        <f t="shared" ref="C42:N42" si="35">C22+C31</f>
        <v>0.50825600000000004</v>
      </c>
      <c r="D42" s="25">
        <f t="shared" si="35"/>
        <v>0.48749999999999999</v>
      </c>
      <c r="E42" s="25">
        <f t="shared" si="35"/>
        <v>0.4955</v>
      </c>
      <c r="F42" s="25">
        <f t="shared" si="35"/>
        <v>0.26470199999999999</v>
      </c>
      <c r="G42" s="25">
        <f t="shared" si="35"/>
        <v>7.1919999999999998E-2</v>
      </c>
      <c r="H42" s="25">
        <f t="shared" si="35"/>
        <v>4.2634999999999999E-2</v>
      </c>
      <c r="I42" s="25">
        <f t="shared" si="35"/>
        <v>1.6152999999999997E-2</v>
      </c>
      <c r="J42" s="25">
        <f t="shared" si="35"/>
        <v>1.4147999999999999E-2</v>
      </c>
      <c r="K42" s="25">
        <f t="shared" si="35"/>
        <v>5.2356E-2</v>
      </c>
      <c r="L42" s="25">
        <f t="shared" si="35"/>
        <v>0.21134700000000001</v>
      </c>
      <c r="M42" s="25">
        <f t="shared" si="35"/>
        <v>0.36393500000000001</v>
      </c>
      <c r="N42" s="25">
        <f t="shared" si="35"/>
        <v>0.46854699999999994</v>
      </c>
      <c r="O42" s="25">
        <f t="shared" si="34"/>
        <v>2.9969990000000006</v>
      </c>
      <c r="Q42" s="34"/>
    </row>
    <row r="43" spans="1:17" ht="15" customHeight="1" x14ac:dyDescent="0.3">
      <c r="A43" s="6" t="s">
        <v>33</v>
      </c>
      <c r="B43" s="7" t="s">
        <v>23</v>
      </c>
      <c r="C43" s="25">
        <f t="shared" ref="C43:N43" si="36">C23+C32</f>
        <v>4.1811999999999995E-2</v>
      </c>
      <c r="D43" s="25">
        <f t="shared" si="36"/>
        <v>4.0965000000000001E-2</v>
      </c>
      <c r="E43" s="25">
        <f t="shared" si="36"/>
        <v>4.3728000000000003E-2</v>
      </c>
      <c r="F43" s="25">
        <f t="shared" si="36"/>
        <v>2.5132000000000002E-2</v>
      </c>
      <c r="G43" s="25">
        <f t="shared" si="36"/>
        <v>0</v>
      </c>
      <c r="H43" s="25">
        <f t="shared" si="36"/>
        <v>0</v>
      </c>
      <c r="I43" s="25">
        <f t="shared" si="36"/>
        <v>0</v>
      </c>
      <c r="J43" s="25">
        <f t="shared" si="36"/>
        <v>0</v>
      </c>
      <c r="K43" s="25">
        <f t="shared" si="36"/>
        <v>0</v>
      </c>
      <c r="L43" s="25">
        <f t="shared" si="36"/>
        <v>1.3818E-2</v>
      </c>
      <c r="M43" s="25">
        <f t="shared" si="36"/>
        <v>3.4085000000000004E-2</v>
      </c>
      <c r="N43" s="25">
        <f t="shared" si="36"/>
        <v>3.8889E-2</v>
      </c>
      <c r="O43" s="25">
        <f t="shared" si="34"/>
        <v>0.23842899999999997</v>
      </c>
    </row>
    <row r="44" spans="1:17" ht="15" customHeight="1" x14ac:dyDescent="0.3">
      <c r="A44" s="6" t="s">
        <v>34</v>
      </c>
      <c r="B44" s="7" t="s">
        <v>24</v>
      </c>
      <c r="C44" s="25">
        <f t="shared" ref="C44:N44" si="37">C24+C33</f>
        <v>5.4422999999999999E-2</v>
      </c>
      <c r="D44" s="25">
        <f t="shared" si="37"/>
        <v>5.5921999999999999E-2</v>
      </c>
      <c r="E44" s="25">
        <f t="shared" si="37"/>
        <v>5.8776000000000009E-2</v>
      </c>
      <c r="F44" s="25">
        <f t="shared" si="37"/>
        <v>3.1537999999999997E-2</v>
      </c>
      <c r="G44" s="25">
        <f t="shared" si="37"/>
        <v>4.4160000000000007E-3</v>
      </c>
      <c r="H44" s="25">
        <f t="shared" si="37"/>
        <v>4.4189999999999993E-3</v>
      </c>
      <c r="I44" s="25">
        <f t="shared" si="37"/>
        <v>4.5560000000000002E-3</v>
      </c>
      <c r="J44" s="25">
        <f t="shared" si="37"/>
        <v>5.5119999999999995E-3</v>
      </c>
      <c r="K44" s="25">
        <f t="shared" si="37"/>
        <v>4.5079999999999999E-3</v>
      </c>
      <c r="L44" s="25">
        <f t="shared" si="37"/>
        <v>2.3316999999999997E-2</v>
      </c>
      <c r="M44" s="25">
        <f t="shared" si="37"/>
        <v>4.7480000000000001E-2</v>
      </c>
      <c r="N44" s="25">
        <f t="shared" si="37"/>
        <v>5.5493000000000001E-2</v>
      </c>
      <c r="O44" s="25">
        <f t="shared" si="34"/>
        <v>0.35036000000000006</v>
      </c>
    </row>
    <row r="45" spans="1:17" ht="15" customHeight="1" x14ac:dyDescent="0.3">
      <c r="A45" s="6" t="s">
        <v>35</v>
      </c>
      <c r="B45" s="7" t="s">
        <v>25</v>
      </c>
      <c r="C45" s="25">
        <f>C25+C34+C17+C37</f>
        <v>3.2599999999999999E-3</v>
      </c>
      <c r="D45" s="25">
        <f t="shared" ref="D45:N45" si="38">D25+D34+D17+D37</f>
        <v>1.6719999999999999E-3</v>
      </c>
      <c r="E45" s="25">
        <f t="shared" si="38"/>
        <v>1.387E-3</v>
      </c>
      <c r="F45" s="25">
        <f t="shared" si="38"/>
        <v>1.4829999999999999E-3</v>
      </c>
      <c r="G45" s="25">
        <f t="shared" si="38"/>
        <v>2.6000000000000003E-4</v>
      </c>
      <c r="H45" s="25">
        <f t="shared" si="38"/>
        <v>2.5700000000000001E-4</v>
      </c>
      <c r="I45" s="25">
        <f t="shared" si="38"/>
        <v>1.768E-3</v>
      </c>
      <c r="J45" s="25">
        <f t="shared" si="38"/>
        <v>3.3800000000000003E-4</v>
      </c>
      <c r="K45" s="25">
        <f t="shared" si="38"/>
        <v>2.6800000000000001E-4</v>
      </c>
      <c r="L45" s="25">
        <f t="shared" si="38"/>
        <v>3.4699999999999998E-4</v>
      </c>
      <c r="M45" s="25">
        <f t="shared" si="38"/>
        <v>9.810000000000001E-4</v>
      </c>
      <c r="N45" s="25">
        <f>N25+N34+N17+N37</f>
        <v>1.3570000000000001E-3</v>
      </c>
      <c r="O45" s="25">
        <f>SUM(C45:N45)</f>
        <v>1.3378000000000001E-2</v>
      </c>
    </row>
    <row r="46" spans="1:17" ht="15" customHeight="1" x14ac:dyDescent="0.3">
      <c r="A46" s="8" t="s">
        <v>41</v>
      </c>
      <c r="B46" s="9" t="s">
        <v>17</v>
      </c>
      <c r="C46" s="30">
        <f t="shared" ref="C46:N46" si="39">C7</f>
        <v>0.78755999999999993</v>
      </c>
      <c r="D46" s="30">
        <f t="shared" si="39"/>
        <v>0.74202399999999991</v>
      </c>
      <c r="E46" s="30">
        <f t="shared" si="39"/>
        <v>0.76824199999999998</v>
      </c>
      <c r="F46" s="30">
        <f t="shared" si="39"/>
        <v>0.52405999999999997</v>
      </c>
      <c r="G46" s="30">
        <f t="shared" si="39"/>
        <v>0.13153299999999998</v>
      </c>
      <c r="H46" s="30">
        <f t="shared" si="39"/>
        <v>8.7641000000000011E-2</v>
      </c>
      <c r="I46" s="30">
        <f t="shared" si="39"/>
        <v>6.0581000000000003E-2</v>
      </c>
      <c r="J46" s="30">
        <f t="shared" si="39"/>
        <v>6.1822999999999996E-2</v>
      </c>
      <c r="K46" s="30">
        <f t="shared" si="39"/>
        <v>0.13291700000000001</v>
      </c>
      <c r="L46" s="30">
        <f t="shared" si="39"/>
        <v>0.36180900000000005</v>
      </c>
      <c r="M46" s="30">
        <f t="shared" si="39"/>
        <v>0.56166899999999997</v>
      </c>
      <c r="N46" s="30">
        <f>N7</f>
        <v>0.72163699999999997</v>
      </c>
      <c r="O46" s="30">
        <f>SUM(C46:N46)</f>
        <v>4.9414959999999999</v>
      </c>
    </row>
    <row r="47" spans="1:17" x14ac:dyDescent="0.3">
      <c r="C47" s="10"/>
      <c r="E47" s="10"/>
      <c r="F47" s="10"/>
      <c r="G47" s="10"/>
      <c r="H47" s="10"/>
      <c r="I47" s="10"/>
      <c r="J47" s="10"/>
      <c r="K47" s="10"/>
      <c r="L47" s="10"/>
    </row>
  </sheetData>
  <mergeCells count="2">
    <mergeCell ref="A3:O3"/>
    <mergeCell ref="N2:O2"/>
  </mergeCells>
  <pageMargins left="0.31496062992125984" right="0.31496062992125984" top="0.35433070866141736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2022-01-19T06:45:51Z</cp:lastPrinted>
  <dcterms:created xsi:type="dcterms:W3CDTF">2019-02-13T11:48:19Z</dcterms:created>
  <dcterms:modified xsi:type="dcterms:W3CDTF">2022-01-19T06:53:42Z</dcterms:modified>
</cp:coreProperties>
</file>