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3 год\"/>
    </mc:Choice>
  </mc:AlternateContent>
  <bookViews>
    <workbookView xWindow="0" yWindow="0" windowWidth="23040" windowHeight="9048"/>
  </bookViews>
  <sheets>
    <sheet name="план" sheetId="1" r:id="rId1"/>
  </sheets>
  <calcPr calcId="152511"/>
</workbook>
</file>

<file path=xl/calcChain.xml><?xml version="1.0" encoding="utf-8"?>
<calcChain xmlns="http://schemas.openxmlformats.org/spreadsheetml/2006/main">
  <c r="O7" i="1" l="1"/>
  <c r="D7" i="1"/>
  <c r="E7" i="1"/>
  <c r="F7" i="1"/>
  <c r="G7" i="1"/>
  <c r="H7" i="1"/>
  <c r="I7" i="1"/>
  <c r="J7" i="1"/>
  <c r="K7" i="1"/>
  <c r="L7" i="1"/>
  <c r="M7" i="1"/>
  <c r="N7" i="1"/>
  <c r="C7" i="1"/>
  <c r="O8" i="1"/>
  <c r="D35" i="1" l="1"/>
  <c r="E35" i="1"/>
  <c r="F35" i="1"/>
  <c r="G35" i="1"/>
  <c r="H35" i="1"/>
  <c r="I35" i="1"/>
  <c r="J35" i="1"/>
  <c r="K35" i="1"/>
  <c r="L35" i="1"/>
  <c r="M35" i="1"/>
  <c r="N35" i="1"/>
  <c r="C35" i="1"/>
  <c r="L10" i="1"/>
  <c r="O27" i="1" l="1"/>
  <c r="F34" i="1" l="1"/>
  <c r="G34" i="1"/>
  <c r="H34" i="1"/>
  <c r="I34" i="1"/>
  <c r="J34" i="1"/>
  <c r="K34" i="1"/>
  <c r="L34" i="1"/>
  <c r="M34" i="1"/>
  <c r="N34" i="1"/>
  <c r="E34" i="1"/>
  <c r="O35" i="1" l="1"/>
  <c r="O30" i="1"/>
  <c r="O31" i="1"/>
  <c r="O29" i="1"/>
  <c r="N18" i="1" l="1"/>
  <c r="M18" i="1"/>
  <c r="L18" i="1"/>
  <c r="K18" i="1"/>
  <c r="K6" i="1" s="1"/>
  <c r="J18" i="1"/>
  <c r="I18" i="1"/>
  <c r="H18" i="1"/>
  <c r="G18" i="1"/>
  <c r="F18" i="1"/>
  <c r="E18" i="1"/>
  <c r="D18" i="1"/>
  <c r="C18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19" i="1"/>
  <c r="M19" i="1"/>
  <c r="L19" i="1"/>
  <c r="K19" i="1"/>
  <c r="J19" i="1"/>
  <c r="I19" i="1"/>
  <c r="H19" i="1"/>
  <c r="G19" i="1"/>
  <c r="F19" i="1"/>
  <c r="E19" i="1"/>
  <c r="D19" i="1"/>
  <c r="C19" i="1"/>
  <c r="O26" i="1"/>
  <c r="O25" i="1"/>
  <c r="O24" i="1"/>
  <c r="O23" i="1"/>
  <c r="O22" i="1"/>
  <c r="O21" i="1"/>
  <c r="O20" i="1"/>
  <c r="O17" i="1"/>
  <c r="O16" i="1"/>
  <c r="O15" i="1"/>
  <c r="O14" i="1"/>
  <c r="O13" i="1"/>
  <c r="O12" i="1"/>
  <c r="O11" i="1"/>
  <c r="N10" i="1"/>
  <c r="M10" i="1"/>
  <c r="K10" i="1"/>
  <c r="J10" i="1"/>
  <c r="I10" i="1"/>
  <c r="H10" i="1"/>
  <c r="G10" i="1"/>
  <c r="F10" i="1"/>
  <c r="E10" i="1"/>
  <c r="D10" i="1"/>
  <c r="C10" i="1"/>
  <c r="O9" i="1"/>
  <c r="N36" i="1"/>
  <c r="M36" i="1"/>
  <c r="F36" i="1"/>
  <c r="E36" i="1"/>
  <c r="D36" i="1"/>
  <c r="C36" i="1"/>
  <c r="F28" i="1" l="1"/>
  <c r="G36" i="1"/>
  <c r="G6" i="1"/>
  <c r="H36" i="1"/>
  <c r="H28" i="1" s="1"/>
  <c r="H6" i="1"/>
  <c r="L36" i="1"/>
  <c r="L28" i="1" s="1"/>
  <c r="L6" i="1"/>
  <c r="I36" i="1"/>
  <c r="I28" i="1" s="1"/>
  <c r="I6" i="1"/>
  <c r="G28" i="1"/>
  <c r="J36" i="1"/>
  <c r="J28" i="1" s="1"/>
  <c r="J6" i="1"/>
  <c r="C6" i="1"/>
  <c r="C28" i="1"/>
  <c r="N6" i="1"/>
  <c r="M6" i="1"/>
  <c r="E6" i="1"/>
  <c r="D6" i="1"/>
  <c r="F6" i="1"/>
  <c r="O10" i="1"/>
  <c r="N28" i="1"/>
  <c r="K36" i="1"/>
  <c r="E28" i="1"/>
  <c r="M28" i="1"/>
  <c r="D28" i="1"/>
  <c r="O32" i="1"/>
  <c r="O33" i="1"/>
  <c r="O34" i="1"/>
  <c r="O18" i="1"/>
  <c r="O19" i="1"/>
  <c r="O36" i="1" l="1"/>
  <c r="O28" i="1" s="1"/>
  <c r="K28" i="1"/>
  <c r="O6" i="1"/>
</calcChain>
</file>

<file path=xl/sharedStrings.xml><?xml version="1.0" encoding="utf-8"?>
<sst xmlns="http://schemas.openxmlformats.org/spreadsheetml/2006/main" count="73" uniqueCount="43">
  <si>
    <t>Показатели</t>
  </si>
  <si>
    <t>группа потребления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</si>
  <si>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</si>
  <si>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</si>
  <si>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</si>
  <si>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</si>
  <si>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</si>
  <si>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</si>
  <si>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</si>
  <si>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</si>
  <si>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</si>
  <si>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</si>
  <si>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</si>
  <si>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</si>
  <si>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поступление ПГ по распределительным сетям</t>
  </si>
  <si>
    <t>Населенние</t>
  </si>
  <si>
    <t xml:space="preserve">8 группа </t>
  </si>
  <si>
    <t xml:space="preserve">1 группа </t>
  </si>
  <si>
    <t xml:space="preserve">2 группа </t>
  </si>
  <si>
    <t xml:space="preserve">3 группа </t>
  </si>
  <si>
    <t xml:space="preserve">4 группа </t>
  </si>
  <si>
    <t xml:space="preserve">5 группа </t>
  </si>
  <si>
    <t xml:space="preserve">6 группа </t>
  </si>
  <si>
    <t xml:space="preserve">7 группа </t>
  </si>
  <si>
    <t>Промышленность ВСЕГО</t>
  </si>
  <si>
    <t>Объем протранспортированного ПГ</t>
  </si>
  <si>
    <t>свыше 500 млн. м3 в год</t>
  </si>
  <si>
    <t>от 100 до 500 млн. м3 в год включительно</t>
  </si>
  <si>
    <t>от 10 до 100 млн. м3 в год включительно</t>
  </si>
  <si>
    <t>от 1 до 10 млн. м3 в год включительно</t>
  </si>
  <si>
    <t>от 0,1 до 1 млн. м3 включительно</t>
  </si>
  <si>
    <t>от 0,01 до 0,1 млн. м3 в год включительно</t>
  </si>
  <si>
    <t>до 0,01 млн. м3 в год  включительно</t>
  </si>
  <si>
    <t>к приказу ФАС России от 18.01.2019 г № 38/19</t>
  </si>
  <si>
    <t xml:space="preserve">в т.ч. черезГУП "Севастопольгаз" </t>
  </si>
  <si>
    <t>млн.м3</t>
  </si>
  <si>
    <t>население</t>
  </si>
  <si>
    <t>Производственно-технологические затраты, нормированные потери</t>
  </si>
  <si>
    <t>Население</t>
  </si>
  <si>
    <t>Информация о плановых показателях на 2023 год ГУП "Севастопольгаз" с помесячной детализацией</t>
  </si>
  <si>
    <t>Религиозные организации</t>
  </si>
  <si>
    <t>Предприятия ТКЭ</t>
  </si>
  <si>
    <t>2023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</si>
</sst>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#,##0.000"/>
    <numFmt numFmtId="167" formatCode="#,##0.000000"/>
    <numFmt numFmtId="168" formatCode="#,##0.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sz val="14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DBDBD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164" fontId="4" fillId="5" borderId="3" xfId="1" applyFont="1" applyFill="1" applyBorder="1" applyAlignment="1" applyProtection="1">
      <alignment horizontal="left" vertical="center" wrapText="1" indent="2"/>
      <protection locked="0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 indent="3"/>
    </xf>
    <xf numFmtId="0" fontId="3" fillId="0" borderId="2" xfId="0" applyFont="1" applyFill="1" applyBorder="1" applyAlignment="1">
      <alignment horizontal="left" vertical="center" wrapText="1" indent="3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indent="3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left" vertical="center" wrapText="1" indent="3"/>
    </xf>
    <xf numFmtId="0" fontId="3" fillId="0" borderId="4" xfId="0" applyFont="1" applyFill="1" applyBorder="1" applyAlignment="1">
      <alignment horizontal="center" vertical="center" wrapText="1"/>
    </xf>
    <xf numFmtId="166" fontId="0" fillId="0" borderId="0" xfId="0" applyNumberFormat="1"/>
    <xf numFmtId="164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3" borderId="1" xfId="1" applyNumberFormat="1" applyFont="1" applyFill="1" applyBorder="1" applyAlignment="1" applyProtection="1">
      <alignment horizontal="left" vertical="center" wrapText="1"/>
      <protection locked="0"/>
    </xf>
    <xf numFmtId="165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2" xfId="1" applyFont="1" applyFill="1" applyBorder="1" applyAlignment="1" applyProtection="1">
      <alignment vertical="center" wrapText="1"/>
      <protection locked="0"/>
    </xf>
    <xf numFmtId="165" fontId="3" fillId="6" borderId="3" xfId="1" applyNumberFormat="1" applyFont="1" applyFill="1" applyBorder="1" applyAlignment="1" applyProtection="1">
      <alignment horizontal="left" vertical="center" wrapText="1" indent="5"/>
      <protection locked="0"/>
    </xf>
    <xf numFmtId="164" fontId="3" fillId="4" borderId="3" xfId="1" applyFont="1" applyFill="1" applyBorder="1" applyAlignment="1" applyProtection="1">
      <alignment vertical="center" wrapText="1"/>
      <protection locked="0"/>
    </xf>
    <xf numFmtId="164" fontId="3" fillId="6" borderId="3" xfId="1" applyFont="1" applyFill="1" applyBorder="1" applyAlignment="1" applyProtection="1">
      <alignment vertical="center" wrapText="1"/>
      <protection locked="0"/>
    </xf>
    <xf numFmtId="164" fontId="3" fillId="6" borderId="3" xfId="1" applyFont="1" applyFill="1" applyBorder="1" applyAlignment="1" applyProtection="1">
      <alignment horizontal="left" vertical="center" wrapText="1" indent="5"/>
      <protection locked="0"/>
    </xf>
    <xf numFmtId="164" fontId="3" fillId="7" borderId="1" xfId="1" applyFont="1" applyFill="1" applyBorder="1" applyAlignment="1" applyProtection="1">
      <alignment vertical="center" wrapText="1"/>
      <protection locked="0"/>
    </xf>
    <xf numFmtId="167" fontId="3" fillId="4" borderId="2" xfId="2" applyNumberFormat="1" applyFont="1" applyFill="1" applyBorder="1" applyAlignment="1" applyProtection="1">
      <alignment horizontal="center" vertical="center"/>
    </xf>
    <xf numFmtId="167" fontId="3" fillId="5" borderId="3" xfId="2" applyNumberFormat="1" applyFont="1" applyFill="1" applyBorder="1" applyAlignment="1" applyProtection="1">
      <alignment horizontal="center" vertical="center"/>
    </xf>
    <xf numFmtId="167" fontId="3" fillId="4" borderId="3" xfId="2" applyNumberFormat="1" applyFont="1" applyFill="1" applyBorder="1" applyAlignment="1" applyProtection="1">
      <alignment horizontal="center" vertical="center"/>
    </xf>
    <xf numFmtId="167" fontId="3" fillId="6" borderId="3" xfId="2" applyNumberFormat="1" applyFont="1" applyFill="1" applyBorder="1" applyAlignment="1" applyProtection="1">
      <alignment horizontal="center" vertical="center"/>
    </xf>
    <xf numFmtId="167" fontId="3" fillId="7" borderId="1" xfId="1" applyNumberFormat="1" applyFont="1" applyFill="1" applyBorder="1" applyAlignment="1" applyProtection="1">
      <alignment horizontal="center" vertical="center"/>
    </xf>
    <xf numFmtId="167" fontId="3" fillId="5" borderId="2" xfId="2" applyNumberFormat="1" applyFont="1" applyFill="1" applyBorder="1" applyAlignment="1" applyProtection="1">
      <alignment horizontal="center" vertical="center"/>
    </xf>
    <xf numFmtId="167" fontId="3" fillId="5" borderId="4" xfId="2" applyNumberFormat="1" applyFont="1" applyFill="1" applyBorder="1" applyAlignment="1" applyProtection="1">
      <alignment horizontal="center" vertical="center"/>
    </xf>
    <xf numFmtId="167" fontId="3" fillId="3" borderId="1" xfId="2" applyNumberFormat="1" applyFont="1" applyFill="1" applyBorder="1" applyAlignment="1" applyProtection="1">
      <alignment horizontal="center" vertical="center"/>
    </xf>
    <xf numFmtId="167" fontId="0" fillId="0" borderId="0" xfId="0" applyNumberFormat="1"/>
    <xf numFmtId="0" fontId="3" fillId="8" borderId="5" xfId="0" applyFont="1" applyFill="1" applyBorder="1" applyAlignment="1">
      <alignment horizontal="left" vertical="center" wrapText="1" indent="3"/>
    </xf>
    <xf numFmtId="0" fontId="3" fillId="8" borderId="5" xfId="0" applyFont="1" applyFill="1" applyBorder="1" applyAlignment="1">
      <alignment horizontal="center" vertical="center" wrapText="1"/>
    </xf>
    <xf numFmtId="167" fontId="3" fillId="8" borderId="5" xfId="2" applyNumberFormat="1" applyFont="1" applyFill="1" applyBorder="1" applyAlignment="1" applyProtection="1">
      <alignment horizontal="center" vertical="center"/>
    </xf>
    <xf numFmtId="167" fontId="3" fillId="8" borderId="3" xfId="2" applyNumberFormat="1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>
      <alignment horizontal="left" vertical="center" wrapText="1" indent="3"/>
    </xf>
    <xf numFmtId="0" fontId="3" fillId="9" borderId="3" xfId="0" applyFont="1" applyFill="1" applyBorder="1" applyAlignment="1">
      <alignment horizontal="center" vertical="center" wrapText="1"/>
    </xf>
    <xf numFmtId="167" fontId="3" fillId="9" borderId="3" xfId="2" applyNumberFormat="1" applyFont="1" applyFill="1" applyBorder="1" applyAlignment="1" applyProtection="1">
      <alignment horizontal="center" vertical="center"/>
    </xf>
    <xf numFmtId="0" fontId="0" fillId="10" borderId="0" xfId="0" applyFill="1"/>
    <xf numFmtId="0" fontId="0" fillId="0" borderId="0" xfId="0" applyFill="1"/>
    <xf numFmtId="167" fontId="0" fillId="0" borderId="0" xfId="0" applyNumberFormat="1" applyFill="1"/>
    <xf numFmtId="166" fontId="0" fillId="0" borderId="0" xfId="0" applyNumberFormat="1" applyFill="1"/>
    <xf numFmtId="168" fontId="0" fillId="0" borderId="0" xfId="0" applyNumberFormat="1" applyFill="1"/>
    <xf numFmtId="166" fontId="0" fillId="10" borderId="0" xfId="0" applyNumberFormat="1" applyFill="1"/>
    <xf numFmtId="164" fontId="5" fillId="0" borderId="0" xfId="1" applyFont="1" applyFill="1" applyBorder="1" applyAlignment="1">
      <alignment horizontal="center" vertical="center"/>
    </xf>
    <xf numFmtId="166" fontId="0" fillId="0" borderId="0" xfId="0" applyNumberFormat="1" applyAlignment="1">
      <alignment horizontal="left" wrapText="1"/>
    </xf>
  </cellXfs>
  <cellStyles count="4">
    <cellStyle name="Обычный" xfId="0" builtinId="0"/>
    <cellStyle name="Обычный 10" xfId="3"/>
    <cellStyle name="Финансовый 2 2 10" xfId="1"/>
    <cellStyle name="Финансов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tabSelected="1" topLeftCell="B1" workbookViewId="0">
      <selection activeCell="J15" sqref="J15"/>
    </sheetView>
  </sheetViews>
  <sheetFormatPr defaultRowHeight="14.4" x14ac:dyDescent="0.3"/>
  <cols>
    <col min="1" max="1" width="60.88671875" customWidth="1"/>
    <col min="2" max="2" width="13.109375" customWidth="1"/>
    <col min="3" max="15" width="14.88671875" customWidth="1"/>
    <col min="16" max="16" width="11.6640625" style="41" customWidth="1"/>
    <col min="17" max="17" width="13.33203125" style="41" customWidth="1"/>
    <col min="18" max="29" width="9.109375" style="41"/>
  </cols>
  <sheetData>
    <row r="1" spans="1:29" x14ac:dyDescent="0.3">
      <c r="N1" s="10"/>
    </row>
    <row r="2" spans="1:29" ht="30" customHeight="1" x14ac:dyDescent="0.3">
      <c r="H2" s="32"/>
      <c r="I2" s="32"/>
      <c r="J2" s="32"/>
      <c r="N2" s="47" t="s">
        <v>33</v>
      </c>
      <c r="O2" s="47"/>
    </row>
    <row r="3" spans="1:29" ht="18" x14ac:dyDescent="0.3">
      <c r="A3" s="46" t="s">
        <v>39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29" x14ac:dyDescent="0.3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 t="s">
        <v>35</v>
      </c>
      <c r="Q4" s="42"/>
    </row>
    <row r="5" spans="1:29" ht="23.4" customHeight="1" x14ac:dyDescent="0.3">
      <c r="A5" s="14" t="s">
        <v>0</v>
      </c>
      <c r="B5" s="14" t="s">
        <v>1</v>
      </c>
      <c r="C5" s="14" t="s">
        <v>2</v>
      </c>
      <c r="D5" s="15" t="s">
        <v>3</v>
      </c>
      <c r="E5" s="15" t="s">
        <v>4</v>
      </c>
      <c r="F5" s="15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5" t="s">
        <v>11</v>
      </c>
      <c r="M5" s="15" t="s">
        <v>12</v>
      </c>
      <c r="N5" s="15" t="s">
        <v>13</v>
      </c>
      <c r="O5" s="15" t="s">
        <v>42</v>
      </c>
    </row>
    <row r="6" spans="1:29" ht="15" customHeight="1" x14ac:dyDescent="0.3">
      <c r="A6" s="16" t="s">
        <v>14</v>
      </c>
      <c r="B6" s="17"/>
      <c r="C6" s="31">
        <f t="shared" ref="C6:N6" si="0">C7+C10+C18+C27</f>
        <v>2.0349999999999997</v>
      </c>
      <c r="D6" s="31">
        <f t="shared" si="0"/>
        <v>1.9700000000000002</v>
      </c>
      <c r="E6" s="31">
        <f t="shared" si="0"/>
        <v>2.0349999999999997</v>
      </c>
      <c r="F6" s="31">
        <f t="shared" si="0"/>
        <v>1.46</v>
      </c>
      <c r="G6" s="31">
        <f t="shared" si="0"/>
        <v>0.64</v>
      </c>
      <c r="H6" s="31">
        <f t="shared" si="0"/>
        <v>0.48</v>
      </c>
      <c r="I6" s="31">
        <f t="shared" si="0"/>
        <v>0.48</v>
      </c>
      <c r="J6" s="31">
        <f t="shared" si="0"/>
        <v>0.48</v>
      </c>
      <c r="K6" s="31">
        <f t="shared" si="0"/>
        <v>0.53500000000000003</v>
      </c>
      <c r="L6" s="31">
        <f t="shared" si="0"/>
        <v>1.06</v>
      </c>
      <c r="M6" s="31">
        <f t="shared" si="0"/>
        <v>1.6400000000000001</v>
      </c>
      <c r="N6" s="31">
        <f t="shared" si="0"/>
        <v>1.9350000000000001</v>
      </c>
      <c r="O6" s="31">
        <f>SUM(C6:N6)</f>
        <v>14.750000000000002</v>
      </c>
      <c r="P6" s="42"/>
    </row>
    <row r="7" spans="1:29" ht="15" customHeight="1" x14ac:dyDescent="0.3">
      <c r="A7" s="18" t="s">
        <v>15</v>
      </c>
      <c r="B7" s="18"/>
      <c r="C7" s="24">
        <f>C8+C9</f>
        <v>0.96499999999999997</v>
      </c>
      <c r="D7" s="24">
        <f t="shared" ref="D7:N7" si="1">D8+D9</f>
        <v>0.9</v>
      </c>
      <c r="E7" s="24">
        <f t="shared" si="1"/>
        <v>0.96499999999999997</v>
      </c>
      <c r="F7" s="24">
        <f t="shared" si="1"/>
        <v>0.75</v>
      </c>
      <c r="G7" s="24">
        <f t="shared" si="1"/>
        <v>0.43</v>
      </c>
      <c r="H7" s="24">
        <f t="shared" si="1"/>
        <v>0.32</v>
      </c>
      <c r="I7" s="24">
        <f t="shared" si="1"/>
        <v>0.32</v>
      </c>
      <c r="J7" s="24">
        <f t="shared" si="1"/>
        <v>0.32</v>
      </c>
      <c r="K7" s="24">
        <f t="shared" si="1"/>
        <v>0.375</v>
      </c>
      <c r="L7" s="24">
        <f t="shared" si="1"/>
        <v>0.65</v>
      </c>
      <c r="M7" s="24">
        <f t="shared" si="1"/>
        <v>0.87000000000000011</v>
      </c>
      <c r="N7" s="24">
        <f t="shared" si="1"/>
        <v>0.96499999999999997</v>
      </c>
      <c r="O7" s="24">
        <f>SUM(O8:O9)</f>
        <v>7.830000000000001</v>
      </c>
      <c r="P7" s="43"/>
      <c r="Q7" s="42"/>
    </row>
    <row r="8" spans="1:29" ht="15" customHeight="1" x14ac:dyDescent="0.3">
      <c r="A8" s="1" t="s">
        <v>38</v>
      </c>
      <c r="B8" s="2" t="s">
        <v>16</v>
      </c>
      <c r="C8" s="25">
        <v>0.96399999999999997</v>
      </c>
      <c r="D8" s="25">
        <v>0.89900000000000002</v>
      </c>
      <c r="E8" s="25">
        <v>0.96399999999999997</v>
      </c>
      <c r="F8" s="25">
        <v>0.749</v>
      </c>
      <c r="G8" s="25">
        <v>0.43</v>
      </c>
      <c r="H8" s="25">
        <v>0.32</v>
      </c>
      <c r="I8" s="25">
        <v>0.32</v>
      </c>
      <c r="J8" s="25">
        <v>0.32</v>
      </c>
      <c r="K8" s="25">
        <v>0.375</v>
      </c>
      <c r="L8" s="25">
        <v>0.64929999999999999</v>
      </c>
      <c r="M8" s="25">
        <v>0.86920000000000008</v>
      </c>
      <c r="N8" s="25">
        <v>0.96399999999999997</v>
      </c>
      <c r="O8" s="25">
        <f>SUM(C8:N8)</f>
        <v>7.823500000000001</v>
      </c>
      <c r="Q8" s="43"/>
    </row>
    <row r="9" spans="1:29" ht="15" customHeight="1" x14ac:dyDescent="0.3">
      <c r="A9" s="1" t="s">
        <v>40</v>
      </c>
      <c r="B9" s="2" t="s">
        <v>16</v>
      </c>
      <c r="C9" s="25">
        <v>1E-3</v>
      </c>
      <c r="D9" s="25">
        <v>1E-3</v>
      </c>
      <c r="E9" s="25">
        <v>1E-3</v>
      </c>
      <c r="F9" s="25">
        <v>1E-3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6.9999999999999999E-4</v>
      </c>
      <c r="M9" s="25">
        <v>8.0000000000000004E-4</v>
      </c>
      <c r="N9" s="25">
        <v>1E-3</v>
      </c>
      <c r="O9" s="25">
        <f>SUM(C9:N9)</f>
        <v>6.5000000000000006E-3</v>
      </c>
      <c r="Q9" s="43"/>
    </row>
    <row r="10" spans="1:29" ht="15" customHeight="1" x14ac:dyDescent="0.3">
      <c r="A10" s="21" t="s">
        <v>41</v>
      </c>
      <c r="B10" s="22"/>
      <c r="C10" s="27">
        <f>SUM(C11:C17)</f>
        <v>0.7</v>
      </c>
      <c r="D10" s="27">
        <f t="shared" ref="D10" si="2">SUM(D11:D17)</f>
        <v>0.7</v>
      </c>
      <c r="E10" s="27">
        <f t="shared" ref="E10" si="3">SUM(E11:E17)</f>
        <v>0.7</v>
      </c>
      <c r="F10" s="27">
        <f t="shared" ref="F10" si="4">SUM(F11:F17)</f>
        <v>0.39999999999999997</v>
      </c>
      <c r="G10" s="27">
        <f t="shared" ref="G10" si="5">SUM(G11:G17)</f>
        <v>0</v>
      </c>
      <c r="H10" s="27">
        <f t="shared" ref="H10" si="6">SUM(H11:H17)</f>
        <v>0</v>
      </c>
      <c r="I10" s="27">
        <f t="shared" ref="I10" si="7">SUM(I11:I17)</f>
        <v>0</v>
      </c>
      <c r="J10" s="27">
        <f t="shared" ref="J10" si="8">SUM(J11:J17)</f>
        <v>0</v>
      </c>
      <c r="K10" s="27">
        <f t="shared" ref="K10" si="9">SUM(K11:K17)</f>
        <v>0</v>
      </c>
      <c r="L10" s="27">
        <f>SUM(L11:L17)</f>
        <v>0.2</v>
      </c>
      <c r="M10" s="27">
        <f t="shared" ref="M10" si="10">SUM(M11:M17)</f>
        <v>0.5</v>
      </c>
      <c r="N10" s="27">
        <f t="shared" ref="N10" si="11">SUM(N11:N17)</f>
        <v>0.60000000000000009</v>
      </c>
      <c r="O10" s="27">
        <f>SUM(O11:O17)</f>
        <v>3.8000000000000003</v>
      </c>
      <c r="P10" s="43"/>
      <c r="Q10" s="44"/>
    </row>
    <row r="11" spans="1:29" ht="15" customHeight="1" x14ac:dyDescent="0.3">
      <c r="A11" s="3" t="s">
        <v>26</v>
      </c>
      <c r="B11" s="2" t="s">
        <v>17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f>SUM(C11:N11)</f>
        <v>0</v>
      </c>
      <c r="P11" s="42"/>
      <c r="Q11" s="43"/>
    </row>
    <row r="12" spans="1:29" ht="15" customHeight="1" x14ac:dyDescent="0.3">
      <c r="A12" s="3" t="s">
        <v>27</v>
      </c>
      <c r="B12" s="2" t="s">
        <v>18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f t="shared" ref="O12:O17" si="12">SUM(C12:N12)</f>
        <v>0</v>
      </c>
      <c r="P12" s="43"/>
      <c r="Q12" s="43"/>
    </row>
    <row r="13" spans="1:29" ht="15" customHeight="1" x14ac:dyDescent="0.3">
      <c r="A13" s="3" t="s">
        <v>28</v>
      </c>
      <c r="B13" s="2" t="s">
        <v>19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f t="shared" si="12"/>
        <v>0</v>
      </c>
      <c r="P13" s="43"/>
      <c r="Q13" s="43"/>
    </row>
    <row r="14" spans="1:29" ht="15" customHeight="1" x14ac:dyDescent="0.3">
      <c r="A14" s="3" t="s">
        <v>29</v>
      </c>
      <c r="B14" s="2" t="s">
        <v>20</v>
      </c>
      <c r="C14" s="25">
        <v>0.43</v>
      </c>
      <c r="D14" s="25">
        <v>0.43</v>
      </c>
      <c r="E14" s="25">
        <v>0.43</v>
      </c>
      <c r="F14" s="25">
        <v>0.2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0.16</v>
      </c>
      <c r="M14" s="25">
        <v>0.25</v>
      </c>
      <c r="N14" s="25">
        <v>0.33</v>
      </c>
      <c r="O14" s="25">
        <f t="shared" si="12"/>
        <v>2.23</v>
      </c>
      <c r="P14" s="42"/>
      <c r="Q14" s="43"/>
    </row>
    <row r="15" spans="1:29" s="40" customFormat="1" ht="15" customHeight="1" x14ac:dyDescent="0.3">
      <c r="A15" s="37" t="s">
        <v>30</v>
      </c>
      <c r="B15" s="38" t="s">
        <v>21</v>
      </c>
      <c r="C15" s="39">
        <v>0.2</v>
      </c>
      <c r="D15" s="39">
        <v>0.2</v>
      </c>
      <c r="E15" s="39">
        <v>0.2</v>
      </c>
      <c r="F15" s="39">
        <v>0.15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0.03</v>
      </c>
      <c r="M15" s="39">
        <v>0.19</v>
      </c>
      <c r="N15" s="39">
        <v>0.2</v>
      </c>
      <c r="O15" s="39">
        <f t="shared" si="12"/>
        <v>1.1700000000000002</v>
      </c>
      <c r="P15" s="42"/>
      <c r="Q15" s="43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29" s="40" customFormat="1" ht="15" customHeight="1" x14ac:dyDescent="0.3">
      <c r="A16" s="37" t="s">
        <v>31</v>
      </c>
      <c r="B16" s="38" t="s">
        <v>22</v>
      </c>
      <c r="C16" s="39">
        <v>7.0000000000000007E-2</v>
      </c>
      <c r="D16" s="39">
        <v>7.0000000000000007E-2</v>
      </c>
      <c r="E16" s="39">
        <v>7.0000000000000007E-2</v>
      </c>
      <c r="F16" s="39">
        <v>0.05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0.01</v>
      </c>
      <c r="M16" s="39">
        <v>0.06</v>
      </c>
      <c r="N16" s="39">
        <v>7.0000000000000007E-2</v>
      </c>
      <c r="O16" s="39">
        <f t="shared" si="12"/>
        <v>0.4</v>
      </c>
      <c r="P16" s="45"/>
      <c r="Q16" s="45"/>
    </row>
    <row r="17" spans="1:17" ht="15" customHeight="1" x14ac:dyDescent="0.3">
      <c r="A17" s="3" t="s">
        <v>32</v>
      </c>
      <c r="B17" s="2" t="s">
        <v>23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f t="shared" si="12"/>
        <v>0</v>
      </c>
      <c r="P17" s="43"/>
      <c r="Q17" s="43"/>
    </row>
    <row r="18" spans="1:17" ht="15" customHeight="1" x14ac:dyDescent="0.3">
      <c r="A18" s="20" t="s">
        <v>24</v>
      </c>
      <c r="B18" s="20"/>
      <c r="C18" s="26">
        <f>SUM(C20:C26)</f>
        <v>0.36000000000000004</v>
      </c>
      <c r="D18" s="26">
        <f t="shared" ref="D18:N18" si="13">SUM(D20:D26)</f>
        <v>0.36000000000000004</v>
      </c>
      <c r="E18" s="26">
        <f t="shared" si="13"/>
        <v>0.36</v>
      </c>
      <c r="F18" s="26">
        <f t="shared" si="13"/>
        <v>0.3</v>
      </c>
      <c r="G18" s="26">
        <f t="shared" si="13"/>
        <v>0.2</v>
      </c>
      <c r="H18" s="26">
        <f t="shared" si="13"/>
        <v>0.15</v>
      </c>
      <c r="I18" s="26">
        <f t="shared" si="13"/>
        <v>0.15</v>
      </c>
      <c r="J18" s="26">
        <f t="shared" si="13"/>
        <v>0.15</v>
      </c>
      <c r="K18" s="26">
        <f t="shared" si="13"/>
        <v>0.15</v>
      </c>
      <c r="L18" s="26">
        <f t="shared" si="13"/>
        <v>0.2</v>
      </c>
      <c r="M18" s="26">
        <f t="shared" si="13"/>
        <v>0.25999999999999995</v>
      </c>
      <c r="N18" s="26">
        <f t="shared" si="13"/>
        <v>0.36000000000000004</v>
      </c>
      <c r="O18" s="26">
        <f>SUM(C18:N18)</f>
        <v>2.9999999999999996</v>
      </c>
      <c r="P18" s="43"/>
      <c r="Q18" s="43"/>
    </row>
    <row r="19" spans="1:17" ht="15" customHeight="1" x14ac:dyDescent="0.3">
      <c r="A19" s="19" t="s">
        <v>34</v>
      </c>
      <c r="B19" s="19"/>
      <c r="C19" s="27">
        <f>SUM(C20:C26)</f>
        <v>0.36000000000000004</v>
      </c>
      <c r="D19" s="27">
        <f t="shared" ref="D19:O19" si="14">SUM(D20:D26)</f>
        <v>0.36000000000000004</v>
      </c>
      <c r="E19" s="27">
        <f t="shared" si="14"/>
        <v>0.36</v>
      </c>
      <c r="F19" s="27">
        <f t="shared" si="14"/>
        <v>0.3</v>
      </c>
      <c r="G19" s="27">
        <f t="shared" si="14"/>
        <v>0.2</v>
      </c>
      <c r="H19" s="27">
        <f t="shared" si="14"/>
        <v>0.15</v>
      </c>
      <c r="I19" s="27">
        <f t="shared" si="14"/>
        <v>0.15</v>
      </c>
      <c r="J19" s="27">
        <f t="shared" si="14"/>
        <v>0.15</v>
      </c>
      <c r="K19" s="27">
        <f t="shared" si="14"/>
        <v>0.15</v>
      </c>
      <c r="L19" s="27">
        <f t="shared" si="14"/>
        <v>0.2</v>
      </c>
      <c r="M19" s="27">
        <f t="shared" si="14"/>
        <v>0.25999999999999995</v>
      </c>
      <c r="N19" s="27">
        <f t="shared" si="14"/>
        <v>0.36000000000000004</v>
      </c>
      <c r="O19" s="27">
        <f t="shared" si="14"/>
        <v>3</v>
      </c>
      <c r="P19" s="43"/>
      <c r="Q19" s="43"/>
    </row>
    <row r="20" spans="1:17" ht="15" customHeight="1" x14ac:dyDescent="0.3">
      <c r="A20" s="3" t="s">
        <v>26</v>
      </c>
      <c r="B20" s="2" t="s">
        <v>17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f>SUM(C20:N20)</f>
        <v>0</v>
      </c>
      <c r="P20" s="43"/>
      <c r="Q20" s="43"/>
    </row>
    <row r="21" spans="1:17" ht="15" customHeight="1" x14ac:dyDescent="0.3">
      <c r="A21" s="3" t="s">
        <v>27</v>
      </c>
      <c r="B21" s="2" t="s">
        <v>18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f t="shared" ref="O21:O27" si="15">SUM(C21:N21)</f>
        <v>0</v>
      </c>
      <c r="P21" s="43"/>
      <c r="Q21" s="43"/>
    </row>
    <row r="22" spans="1:17" ht="15" customHeight="1" x14ac:dyDescent="0.3">
      <c r="A22" s="3" t="s">
        <v>28</v>
      </c>
      <c r="B22" s="2" t="s">
        <v>19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f t="shared" si="15"/>
        <v>0</v>
      </c>
      <c r="P22" s="43"/>
      <c r="Q22" s="43"/>
    </row>
    <row r="23" spans="1:17" ht="15" customHeight="1" x14ac:dyDescent="0.3">
      <c r="A23" s="3" t="s">
        <v>29</v>
      </c>
      <c r="B23" s="2" t="s">
        <v>20</v>
      </c>
      <c r="C23" s="25">
        <v>0.34905000000000003</v>
      </c>
      <c r="D23" s="25">
        <v>0.34905000000000003</v>
      </c>
      <c r="E23" s="25">
        <v>0.35</v>
      </c>
      <c r="F23" s="25">
        <v>0.28999999999999998</v>
      </c>
      <c r="G23" s="25">
        <v>0.19288</v>
      </c>
      <c r="H23" s="25">
        <v>0.14349999999999999</v>
      </c>
      <c r="I23" s="25">
        <v>0.14394999999999999</v>
      </c>
      <c r="J23" s="25">
        <v>0.14394999999999999</v>
      </c>
      <c r="K23" s="25">
        <v>0.14415</v>
      </c>
      <c r="L23" s="25">
        <v>0.1915</v>
      </c>
      <c r="M23" s="25">
        <v>0.251</v>
      </c>
      <c r="N23" s="25">
        <v>0.34920000000000001</v>
      </c>
      <c r="O23" s="25">
        <f t="shared" si="15"/>
        <v>2.8982300000000003</v>
      </c>
      <c r="P23" s="43"/>
      <c r="Q23" s="44"/>
    </row>
    <row r="24" spans="1:17" ht="15" customHeight="1" x14ac:dyDescent="0.3">
      <c r="A24" s="3" t="s">
        <v>30</v>
      </c>
      <c r="B24" s="2" t="s">
        <v>21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f t="shared" si="15"/>
        <v>0</v>
      </c>
      <c r="P24" s="43"/>
      <c r="Q24" s="43"/>
    </row>
    <row r="25" spans="1:17" ht="15" customHeight="1" x14ac:dyDescent="0.3">
      <c r="A25" s="3" t="s">
        <v>31</v>
      </c>
      <c r="B25" s="2" t="s">
        <v>22</v>
      </c>
      <c r="C25" s="25">
        <v>8.5000000000000006E-3</v>
      </c>
      <c r="D25" s="25">
        <v>8.5000000000000006E-3</v>
      </c>
      <c r="E25" s="25">
        <v>8.0999999999999996E-3</v>
      </c>
      <c r="F25" s="25">
        <v>8.0999999999999996E-3</v>
      </c>
      <c r="G25" s="25">
        <v>6.0000000000000001E-3</v>
      </c>
      <c r="H25" s="25">
        <v>5.0000000000000001E-3</v>
      </c>
      <c r="I25" s="25">
        <v>4.4999999999999997E-3</v>
      </c>
      <c r="J25" s="25">
        <v>4.4999999999999997E-3</v>
      </c>
      <c r="K25" s="25">
        <v>4.4999999999999997E-3</v>
      </c>
      <c r="L25" s="25">
        <v>6.7999999999999996E-3</v>
      </c>
      <c r="M25" s="25">
        <v>7.3000000000000001E-3</v>
      </c>
      <c r="N25" s="25">
        <v>8.5000000000000006E-3</v>
      </c>
      <c r="O25" s="25">
        <f t="shared" si="15"/>
        <v>8.0299999999999983E-2</v>
      </c>
      <c r="P25" s="43"/>
      <c r="Q25" s="44"/>
    </row>
    <row r="26" spans="1:17" ht="15" customHeight="1" x14ac:dyDescent="0.3">
      <c r="A26" s="3" t="s">
        <v>32</v>
      </c>
      <c r="B26" s="2" t="s">
        <v>23</v>
      </c>
      <c r="C26" s="25">
        <v>2.4499999999999999E-3</v>
      </c>
      <c r="D26" s="25">
        <v>2.4499999999999999E-3</v>
      </c>
      <c r="E26" s="25">
        <v>1.9E-3</v>
      </c>
      <c r="F26" s="25">
        <v>1.9E-3</v>
      </c>
      <c r="G26" s="25">
        <v>1.1199999999999999E-3</v>
      </c>
      <c r="H26" s="25">
        <v>1.5E-3</v>
      </c>
      <c r="I26" s="25">
        <v>1.5499999999999999E-3</v>
      </c>
      <c r="J26" s="25">
        <v>1.5499999999999999E-3</v>
      </c>
      <c r="K26" s="25">
        <v>1.3500000000000001E-3</v>
      </c>
      <c r="L26" s="25">
        <v>1.6999999999999999E-3</v>
      </c>
      <c r="M26" s="25">
        <v>1.6999999999999999E-3</v>
      </c>
      <c r="N26" s="25">
        <v>2.3E-3</v>
      </c>
      <c r="O26" s="25">
        <f t="shared" si="15"/>
        <v>2.1469999999999996E-2</v>
      </c>
      <c r="P26" s="43"/>
      <c r="Q26" s="42"/>
    </row>
    <row r="27" spans="1:17" ht="17.25" customHeight="1" x14ac:dyDescent="0.3">
      <c r="A27" s="33" t="s">
        <v>37</v>
      </c>
      <c r="B27" s="34"/>
      <c r="C27" s="35">
        <v>0.01</v>
      </c>
      <c r="D27" s="35">
        <v>0.01</v>
      </c>
      <c r="E27" s="35">
        <v>0.01</v>
      </c>
      <c r="F27" s="35">
        <v>0.01</v>
      </c>
      <c r="G27" s="35">
        <v>0.01</v>
      </c>
      <c r="H27" s="35">
        <v>0.01</v>
      </c>
      <c r="I27" s="35">
        <v>0.01</v>
      </c>
      <c r="J27" s="35">
        <v>0.01</v>
      </c>
      <c r="K27" s="35">
        <v>0.01</v>
      </c>
      <c r="L27" s="35">
        <v>0.01</v>
      </c>
      <c r="M27" s="35">
        <v>0.01</v>
      </c>
      <c r="N27" s="35">
        <v>0.01</v>
      </c>
      <c r="O27" s="36">
        <f t="shared" si="15"/>
        <v>0.11999999999999998</v>
      </c>
      <c r="P27" s="43"/>
      <c r="Q27" s="42"/>
    </row>
    <row r="28" spans="1:17" ht="15" customHeight="1" x14ac:dyDescent="0.3">
      <c r="A28" s="23" t="s">
        <v>25</v>
      </c>
      <c r="B28" s="23"/>
      <c r="C28" s="28">
        <f>SUM(C29:C36)</f>
        <v>2.0249999999999999</v>
      </c>
      <c r="D28" s="28">
        <f t="shared" ref="D28:N28" si="16">SUM(D29:D36)</f>
        <v>1.96</v>
      </c>
      <c r="E28" s="28">
        <f t="shared" si="16"/>
        <v>2.0249999999999999</v>
      </c>
      <c r="F28" s="28">
        <f t="shared" si="16"/>
        <v>1.4500000000000002</v>
      </c>
      <c r="G28" s="28">
        <f t="shared" si="16"/>
        <v>0.63</v>
      </c>
      <c r="H28" s="28">
        <f t="shared" si="16"/>
        <v>0.47</v>
      </c>
      <c r="I28" s="28">
        <f t="shared" si="16"/>
        <v>0.47</v>
      </c>
      <c r="J28" s="28">
        <f t="shared" si="16"/>
        <v>0.47</v>
      </c>
      <c r="K28" s="28">
        <f t="shared" si="16"/>
        <v>0.52500000000000002</v>
      </c>
      <c r="L28" s="28">
        <f t="shared" si="16"/>
        <v>1.05</v>
      </c>
      <c r="M28" s="28">
        <f t="shared" si="16"/>
        <v>1.6300000000000003</v>
      </c>
      <c r="N28" s="28">
        <f t="shared" si="16"/>
        <v>1.9249999999999998</v>
      </c>
      <c r="O28" s="28">
        <f>SUM(O29:O36)</f>
        <v>14.629999999999999</v>
      </c>
      <c r="P28" s="43"/>
      <c r="Q28" s="42"/>
    </row>
    <row r="29" spans="1:17" ht="15" customHeight="1" x14ac:dyDescent="0.3">
      <c r="A29" s="4" t="s">
        <v>26</v>
      </c>
      <c r="B29" s="5" t="s">
        <v>17</v>
      </c>
      <c r="C29" s="25">
        <v>0</v>
      </c>
      <c r="D29" s="25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>SUM(C29:N29)</f>
        <v>0</v>
      </c>
      <c r="P29" s="43"/>
      <c r="Q29" s="42"/>
    </row>
    <row r="30" spans="1:17" ht="15" customHeight="1" x14ac:dyDescent="0.3">
      <c r="A30" s="6" t="s">
        <v>27</v>
      </c>
      <c r="B30" s="7" t="s">
        <v>18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f t="shared" ref="O30:O34" si="17">SUM(C30:N30)</f>
        <v>0</v>
      </c>
      <c r="P30" s="43"/>
      <c r="Q30" s="42"/>
    </row>
    <row r="31" spans="1:17" ht="15" customHeight="1" x14ac:dyDescent="0.3">
      <c r="A31" s="6" t="s">
        <v>28</v>
      </c>
      <c r="B31" s="7" t="s">
        <v>19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f t="shared" si="17"/>
        <v>0</v>
      </c>
      <c r="P31" s="43"/>
      <c r="Q31" s="42"/>
    </row>
    <row r="32" spans="1:17" ht="15" customHeight="1" x14ac:dyDescent="0.3">
      <c r="A32" s="6" t="s">
        <v>29</v>
      </c>
      <c r="B32" s="7" t="s">
        <v>20</v>
      </c>
      <c r="C32" s="25">
        <f t="shared" ref="C32:N32" si="18">C14+C23</f>
        <v>0.77905000000000002</v>
      </c>
      <c r="D32" s="25">
        <f t="shared" si="18"/>
        <v>0.77905000000000002</v>
      </c>
      <c r="E32" s="25">
        <f t="shared" si="18"/>
        <v>0.78</v>
      </c>
      <c r="F32" s="25">
        <f t="shared" si="18"/>
        <v>0.49</v>
      </c>
      <c r="G32" s="25">
        <f t="shared" si="18"/>
        <v>0.19288</v>
      </c>
      <c r="H32" s="25">
        <f t="shared" si="18"/>
        <v>0.14349999999999999</v>
      </c>
      <c r="I32" s="25">
        <f t="shared" si="18"/>
        <v>0.14394999999999999</v>
      </c>
      <c r="J32" s="25">
        <f t="shared" si="18"/>
        <v>0.14394999999999999</v>
      </c>
      <c r="K32" s="25">
        <f t="shared" si="18"/>
        <v>0.14415</v>
      </c>
      <c r="L32" s="25">
        <f t="shared" si="18"/>
        <v>0.35150000000000003</v>
      </c>
      <c r="M32" s="25">
        <f t="shared" si="18"/>
        <v>0.501</v>
      </c>
      <c r="N32" s="25">
        <f t="shared" si="18"/>
        <v>0.67920000000000003</v>
      </c>
      <c r="O32" s="25">
        <f t="shared" si="17"/>
        <v>5.1282299999999994</v>
      </c>
      <c r="P32" s="43"/>
      <c r="Q32" s="42"/>
    </row>
    <row r="33" spans="1:17" ht="15" customHeight="1" x14ac:dyDescent="0.3">
      <c r="A33" s="6" t="s">
        <v>30</v>
      </c>
      <c r="B33" s="7" t="s">
        <v>21</v>
      </c>
      <c r="C33" s="25">
        <f t="shared" ref="C33:N33" si="19">C15+C24</f>
        <v>0.2</v>
      </c>
      <c r="D33" s="25">
        <f t="shared" si="19"/>
        <v>0.2</v>
      </c>
      <c r="E33" s="25">
        <f t="shared" si="19"/>
        <v>0.2</v>
      </c>
      <c r="F33" s="25">
        <f t="shared" si="19"/>
        <v>0.15</v>
      </c>
      <c r="G33" s="25">
        <f t="shared" si="19"/>
        <v>0</v>
      </c>
      <c r="H33" s="25">
        <f t="shared" si="19"/>
        <v>0</v>
      </c>
      <c r="I33" s="25">
        <f t="shared" si="19"/>
        <v>0</v>
      </c>
      <c r="J33" s="25">
        <f t="shared" si="19"/>
        <v>0</v>
      </c>
      <c r="K33" s="25">
        <f t="shared" si="19"/>
        <v>0</v>
      </c>
      <c r="L33" s="25">
        <f t="shared" si="19"/>
        <v>0.03</v>
      </c>
      <c r="M33" s="25">
        <f t="shared" si="19"/>
        <v>0.19</v>
      </c>
      <c r="N33" s="25">
        <f t="shared" si="19"/>
        <v>0.2</v>
      </c>
      <c r="O33" s="25">
        <f t="shared" si="17"/>
        <v>1.1700000000000002</v>
      </c>
      <c r="P33" s="43"/>
      <c r="Q33" s="42"/>
    </row>
    <row r="34" spans="1:17" ht="15" customHeight="1" x14ac:dyDescent="0.3">
      <c r="A34" s="6" t="s">
        <v>31</v>
      </c>
      <c r="B34" s="7" t="s">
        <v>22</v>
      </c>
      <c r="C34" s="25">
        <f t="shared" ref="C34:D34" si="20">C16+C25</f>
        <v>7.8500000000000014E-2</v>
      </c>
      <c r="D34" s="25">
        <f t="shared" si="20"/>
        <v>7.8500000000000014E-2</v>
      </c>
      <c r="E34" s="25">
        <f>E16+E25</f>
        <v>7.8100000000000003E-2</v>
      </c>
      <c r="F34" s="25">
        <f t="shared" ref="F34:N34" si="21">F16+F25</f>
        <v>5.8099999999999999E-2</v>
      </c>
      <c r="G34" s="25">
        <f t="shared" si="21"/>
        <v>6.0000000000000001E-3</v>
      </c>
      <c r="H34" s="25">
        <f t="shared" si="21"/>
        <v>5.0000000000000001E-3</v>
      </c>
      <c r="I34" s="25">
        <f t="shared" si="21"/>
        <v>4.4999999999999997E-3</v>
      </c>
      <c r="J34" s="25">
        <f t="shared" si="21"/>
        <v>4.4999999999999997E-3</v>
      </c>
      <c r="K34" s="25">
        <f t="shared" si="21"/>
        <v>4.4999999999999997E-3</v>
      </c>
      <c r="L34" s="25">
        <f t="shared" si="21"/>
        <v>1.6799999999999999E-2</v>
      </c>
      <c r="M34" s="25">
        <f t="shared" si="21"/>
        <v>6.7299999999999999E-2</v>
      </c>
      <c r="N34" s="25">
        <f t="shared" si="21"/>
        <v>7.8500000000000014E-2</v>
      </c>
      <c r="O34" s="25">
        <f t="shared" si="17"/>
        <v>0.48030000000000006</v>
      </c>
      <c r="P34" s="43"/>
      <c r="Q34" s="42"/>
    </row>
    <row r="35" spans="1:17" ht="15" customHeight="1" x14ac:dyDescent="0.3">
      <c r="A35" s="6" t="s">
        <v>32</v>
      </c>
      <c r="B35" s="7" t="s">
        <v>23</v>
      </c>
      <c r="C35" s="25">
        <f>C17+C26</f>
        <v>2.4499999999999999E-3</v>
      </c>
      <c r="D35" s="25">
        <f t="shared" ref="D35:N35" si="22">D17+D26</f>
        <v>2.4499999999999999E-3</v>
      </c>
      <c r="E35" s="25">
        <f t="shared" si="22"/>
        <v>1.9E-3</v>
      </c>
      <c r="F35" s="25">
        <f t="shared" si="22"/>
        <v>1.9E-3</v>
      </c>
      <c r="G35" s="25">
        <f t="shared" si="22"/>
        <v>1.1199999999999999E-3</v>
      </c>
      <c r="H35" s="25">
        <f t="shared" si="22"/>
        <v>1.5E-3</v>
      </c>
      <c r="I35" s="25">
        <f t="shared" si="22"/>
        <v>1.5499999999999999E-3</v>
      </c>
      <c r="J35" s="25">
        <f t="shared" si="22"/>
        <v>1.5499999999999999E-3</v>
      </c>
      <c r="K35" s="25">
        <f t="shared" si="22"/>
        <v>1.3500000000000001E-3</v>
      </c>
      <c r="L35" s="25">
        <f t="shared" si="22"/>
        <v>1.6999999999999999E-3</v>
      </c>
      <c r="M35" s="25">
        <f t="shared" si="22"/>
        <v>1.6999999999999999E-3</v>
      </c>
      <c r="N35" s="25">
        <f t="shared" si="22"/>
        <v>2.3E-3</v>
      </c>
      <c r="O35" s="25">
        <f>SUM(C35:N35)</f>
        <v>2.1469999999999996E-2</v>
      </c>
      <c r="P35" s="43"/>
      <c r="Q35" s="42"/>
    </row>
    <row r="36" spans="1:17" ht="15" customHeight="1" x14ac:dyDescent="0.3">
      <c r="A36" s="8" t="s">
        <v>36</v>
      </c>
      <c r="B36" s="9" t="s">
        <v>16</v>
      </c>
      <c r="C36" s="30">
        <f t="shared" ref="C36:D36" si="23">C7</f>
        <v>0.96499999999999997</v>
      </c>
      <c r="D36" s="30">
        <f t="shared" si="23"/>
        <v>0.9</v>
      </c>
      <c r="E36" s="30">
        <f>E7</f>
        <v>0.96499999999999997</v>
      </c>
      <c r="F36" s="30">
        <f t="shared" ref="F36:N36" si="24">F7</f>
        <v>0.75</v>
      </c>
      <c r="G36" s="30">
        <f t="shared" si="24"/>
        <v>0.43</v>
      </c>
      <c r="H36" s="30">
        <f t="shared" si="24"/>
        <v>0.32</v>
      </c>
      <c r="I36" s="30">
        <f t="shared" si="24"/>
        <v>0.32</v>
      </c>
      <c r="J36" s="30">
        <f t="shared" si="24"/>
        <v>0.32</v>
      </c>
      <c r="K36" s="30">
        <f t="shared" si="24"/>
        <v>0.375</v>
      </c>
      <c r="L36" s="30">
        <f t="shared" si="24"/>
        <v>0.65</v>
      </c>
      <c r="M36" s="30">
        <f t="shared" si="24"/>
        <v>0.87000000000000011</v>
      </c>
      <c r="N36" s="30">
        <f t="shared" si="24"/>
        <v>0.96499999999999997</v>
      </c>
      <c r="O36" s="30">
        <f>SUM(C36:N36)</f>
        <v>7.830000000000001</v>
      </c>
      <c r="P36" s="43"/>
      <c r="Q36" s="42"/>
    </row>
    <row r="37" spans="1:17" x14ac:dyDescent="0.3">
      <c r="Q37" s="42"/>
    </row>
    <row r="39" spans="1:17" x14ac:dyDescent="0.3">
      <c r="O39" s="10"/>
      <c r="P39" s="43"/>
    </row>
    <row r="40" spans="1:17" x14ac:dyDescent="0.3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</sheetData>
  <mergeCells count="2">
    <mergeCell ref="A3:O3"/>
    <mergeCell ref="N2:O2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Пользователь</cp:lastModifiedBy>
  <cp:lastPrinted>2020-11-17T07:06:43Z</cp:lastPrinted>
  <dcterms:created xsi:type="dcterms:W3CDTF">2019-02-13T11:48:19Z</dcterms:created>
  <dcterms:modified xsi:type="dcterms:W3CDTF">2022-11-24T12:57:25Z</dcterms:modified>
</cp:coreProperties>
</file>